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90" yWindow="480" windowWidth="10140" windowHeight="6000" tabRatio="892" firstSheet="1" activeTab="1"/>
  </bookViews>
  <sheets>
    <sheet name="Sheet1" sheetId="1" state="hidden" r:id="rId1"/>
    <sheet name="Index" sheetId="2" r:id="rId2"/>
    <sheet name="Master Dates" sheetId="3" state="hidden" r:id="rId3"/>
    <sheet name="Whittington J" sheetId="4" r:id="rId4"/>
    <sheet name="Prosser I" sheetId="5" r:id="rId5"/>
    <sheet name="J Thomas" sheetId="6" state="hidden" r:id="rId6"/>
    <sheet name="C Bolt" sheetId="7" state="hidden" r:id="rId7"/>
    <sheet name="J O'Sullivan" sheetId="8" state="hidden" r:id="rId8"/>
    <sheet name="Barlow T" sheetId="9" r:id="rId9"/>
    <sheet name="McCracken J" sheetId="10" r:id="rId10"/>
    <sheet name="Holland, B" sheetId="11" r:id="rId11"/>
    <sheet name="Luger, M" sheetId="12" r:id="rId12"/>
    <sheet name="Glaister S" sheetId="13" r:id="rId13"/>
    <sheet name="C Elliott" sheetId="14" state="hidden" r:id="rId14"/>
    <sheet name="R Goldson" sheetId="15" state="hidden" r:id="rId15"/>
    <sheet name="J May" sheetId="16" state="hidden" r:id="rId16"/>
    <sheet name="J Chittleburgh" sheetId="17" state="hidden" r:id="rId17"/>
    <sheet name="Hospitality received" sheetId="18" r:id="rId18"/>
    <sheet name="Codes" sheetId="19" state="hidden" r:id="rId19"/>
  </sheets>
  <definedNames>
    <definedName name="Lynda_Rollason" localSheetId="10">#REF!</definedName>
    <definedName name="Lynda_Rollason" localSheetId="11">#REF!</definedName>
    <definedName name="Lynda_Rollason" localSheetId="9">#REF!</definedName>
    <definedName name="Lynda_Rollason">#REF!</definedName>
  </definedNames>
  <calcPr fullCalcOnLoad="1"/>
</workbook>
</file>

<file path=xl/sharedStrings.xml><?xml version="1.0" encoding="utf-8"?>
<sst xmlns="http://schemas.openxmlformats.org/spreadsheetml/2006/main" count="650" uniqueCount="257">
  <si>
    <t>Accom / Meals</t>
  </si>
  <si>
    <t>Accom
 / Meals</t>
  </si>
  <si>
    <t>When completed sent to the board member's PA for verification</t>
  </si>
  <si>
    <r>
      <t xml:space="preserve">The board business expenses submission should be prepared quarterly by </t>
    </r>
    <r>
      <rPr>
        <sz val="10"/>
        <color indexed="10"/>
        <rFont val="Arial"/>
        <family val="2"/>
      </rPr>
      <t>xx/xx</t>
    </r>
  </si>
  <si>
    <t>In Vision, open the spreadsheet named 'Board Business Expenses' for the previous quarter</t>
  </si>
  <si>
    <t>Save a version for the current quarter in the folder for the final month of the quarter</t>
  </si>
  <si>
    <t>When all entries have been inputted, the data should be sorted by Date</t>
  </si>
  <si>
    <t xml:space="preserve">Update the Period in row 4 of the Bill Emery worksheet to the months relating to the current quarter </t>
  </si>
  <si>
    <t>Select Vision - Recalculate - Workbook. This will update each employee sheet with any postings to their employee code</t>
  </si>
  <si>
    <t>Working lunches currently only allocated to collective employee number 777777</t>
  </si>
  <si>
    <t>Staff &amp; Client entertainment must now be allocated to a employee number</t>
  </si>
  <si>
    <t>Do we need destinations for taxi journeys, tube journeys etc</t>
  </si>
  <si>
    <t>Hospitality given and received (received to be provided by HR)</t>
  </si>
  <si>
    <t>Subscriptions (professional bodies, periodicals, newspapers)</t>
  </si>
  <si>
    <t>Travel &amp; Subsistence (air, rail, car hire, mileage, hotel, subsistence)</t>
  </si>
  <si>
    <t>Chart of Accounts</t>
  </si>
  <si>
    <t>C1010</t>
  </si>
  <si>
    <t>C1055</t>
  </si>
  <si>
    <t>C1056</t>
  </si>
  <si>
    <t>Overseas Travel</t>
  </si>
  <si>
    <t>Mileage Allowance</t>
  </si>
  <si>
    <t>Rail Travel</t>
  </si>
  <si>
    <t>Taxi fares</t>
  </si>
  <si>
    <t>Other fares</t>
  </si>
  <si>
    <t>Car hire</t>
  </si>
  <si>
    <t>Air Travel</t>
  </si>
  <si>
    <t>Car lease deduction</t>
  </si>
  <si>
    <t>Flat rate meals allowance</t>
  </si>
  <si>
    <t>Actual costs (hotels etc)</t>
  </si>
  <si>
    <t>Overseas subsistence</t>
  </si>
  <si>
    <t>C1100</t>
  </si>
  <si>
    <t>Incidental expenses</t>
  </si>
  <si>
    <t>Flat rate subsistence</t>
  </si>
  <si>
    <t>C1104</t>
  </si>
  <si>
    <t>C1103</t>
  </si>
  <si>
    <t>C1057</t>
  </si>
  <si>
    <t>C1053</t>
  </si>
  <si>
    <t>C1054</t>
  </si>
  <si>
    <t>C1052</t>
  </si>
  <si>
    <t>C1051</t>
  </si>
  <si>
    <t>C1101</t>
  </si>
  <si>
    <t>C1102</t>
  </si>
  <si>
    <t>OFFICE OF RAIL REGULATION</t>
  </si>
  <si>
    <t>Name</t>
  </si>
  <si>
    <t>Business Expenses</t>
  </si>
  <si>
    <t>DATES</t>
  </si>
  <si>
    <t>DESTINATION</t>
  </si>
  <si>
    <t>PURPOSE</t>
  </si>
  <si>
    <t>Air</t>
  </si>
  <si>
    <t>Rail</t>
  </si>
  <si>
    <t>OTHER</t>
  </si>
  <si>
    <t>TRAVEL</t>
  </si>
  <si>
    <t>(including hospitality given)</t>
  </si>
  <si>
    <t>Jeremy Chittleburgh</t>
  </si>
  <si>
    <t>TOTAL</t>
  </si>
  <si>
    <t>COST</t>
  </si>
  <si>
    <t>Chief Executive</t>
  </si>
  <si>
    <t>Executive director</t>
  </si>
  <si>
    <t>Non Executive Director</t>
  </si>
  <si>
    <t>Ian Prosser</t>
  </si>
  <si>
    <t>John Thomas</t>
  </si>
  <si>
    <t>Chris Bolt</t>
  </si>
  <si>
    <t>Chairman</t>
  </si>
  <si>
    <t>Chris Elliott</t>
  </si>
  <si>
    <t>Jane May</t>
  </si>
  <si>
    <t>Richard Goldson</t>
  </si>
  <si>
    <t>Jim O'Sullivan</t>
  </si>
  <si>
    <t>Procedure</t>
  </si>
  <si>
    <t>Include</t>
  </si>
  <si>
    <t>Exclude</t>
  </si>
  <si>
    <t xml:space="preserve">Individual training courses and seminars </t>
  </si>
  <si>
    <t>C1400</t>
  </si>
  <si>
    <t>C1499</t>
  </si>
  <si>
    <t>Board members - Business expenses submission</t>
  </si>
  <si>
    <t>ORR issues to resolve</t>
  </si>
  <si>
    <t>Teas &amp; Coffees and Working lunches are currently recorded under the employee code 777777</t>
  </si>
  <si>
    <t>Scope of Business Expense submission</t>
  </si>
  <si>
    <t>Include more information in Description field from Redfern invoices (Origin &amp; Destination codes)</t>
  </si>
  <si>
    <t>Include more information in Description field from Expotel invoices (Date of stay &amp; Location)</t>
  </si>
  <si>
    <t>DETAILS OF HOSPITALITY</t>
  </si>
  <si>
    <t>DATE</t>
  </si>
  <si>
    <t>Board members</t>
  </si>
  <si>
    <t>This schedule has been prepared on a cash basis and so includes those items which have been paid by ORR during the period in question</t>
  </si>
  <si>
    <t>Hospitality received</t>
  </si>
  <si>
    <t>Non executive director</t>
  </si>
  <si>
    <t>Hospitality Received</t>
  </si>
  <si>
    <t>All Board members</t>
  </si>
  <si>
    <t>left ORR on 31 March 2009</t>
  </si>
  <si>
    <t>left ORR on 4 July 2009</t>
  </si>
  <si>
    <t>Taxi / Car / Bus</t>
  </si>
  <si>
    <t>Tracey Barlow</t>
  </si>
  <si>
    <t>Prosser, Ian</t>
  </si>
  <si>
    <t>Barlow, Tracey</t>
  </si>
  <si>
    <t>Board executive director</t>
  </si>
  <si>
    <t>Board business Expenses</t>
  </si>
  <si>
    <t>FROM - TO</t>
  </si>
  <si>
    <t>SINGLE/ RETURN/ NIGHT(S)</t>
  </si>
  <si>
    <t>Glossary</t>
  </si>
  <si>
    <t>OKS</t>
  </si>
  <si>
    <t>NR</t>
  </si>
  <si>
    <t>Network Rail</t>
  </si>
  <si>
    <t>RAIB</t>
  </si>
  <si>
    <t>RDG</t>
  </si>
  <si>
    <t>Railway Delivery Group</t>
  </si>
  <si>
    <t>IRG</t>
  </si>
  <si>
    <t>Industry Review Group</t>
  </si>
  <si>
    <t>SRC</t>
  </si>
  <si>
    <t>Safety Regulation Committee</t>
  </si>
  <si>
    <t>ATOC</t>
  </si>
  <si>
    <t>Association of Train Operating Companies</t>
  </si>
  <si>
    <t xml:space="preserve">DfT </t>
  </si>
  <si>
    <t>H&amp;S</t>
  </si>
  <si>
    <t>Health &amp; Safety</t>
  </si>
  <si>
    <t>HS1</t>
  </si>
  <si>
    <t>High Speed 1</t>
  </si>
  <si>
    <t>HS2</t>
  </si>
  <si>
    <t>High Speed 2</t>
  </si>
  <si>
    <t>RIHSAC</t>
  </si>
  <si>
    <t>Railway Industry Health And Safety Advisory Committee</t>
  </si>
  <si>
    <t>RSSB</t>
  </si>
  <si>
    <t>Rail Safety Standards Board</t>
  </si>
  <si>
    <t>Whittington, Joanna</t>
  </si>
  <si>
    <t>Joanna Whittington</t>
  </si>
  <si>
    <t>ORGANISATION NAME</t>
  </si>
  <si>
    <t>One Kemble Street (ORR's head office)</t>
  </si>
  <si>
    <t>Department for Transport</t>
  </si>
  <si>
    <t xml:space="preserve">Rail Accident Investigation Bureau </t>
  </si>
  <si>
    <t>Justin McCracken</t>
  </si>
  <si>
    <t>Bob Holland</t>
  </si>
  <si>
    <t>McCracken, Justin</t>
  </si>
  <si>
    <t>Holland, Bob</t>
  </si>
  <si>
    <t>Luger, Michael</t>
  </si>
  <si>
    <t>Chair</t>
  </si>
  <si>
    <t>Michael Luger</t>
  </si>
  <si>
    <t>Stephen Glaister</t>
  </si>
  <si>
    <t>OFFICE OF RAIL AND ROAD</t>
  </si>
  <si>
    <t>Manchester Piccadilly - Ashburys</t>
  </si>
  <si>
    <t>N/A</t>
  </si>
  <si>
    <t>London St Pancras - Paris Gare Du Nord</t>
  </si>
  <si>
    <t>Cancelled Hotel Fee</t>
  </si>
  <si>
    <t>PREP - Executive Coaching for CEO</t>
  </si>
  <si>
    <t>Lancaster - Carnforth</t>
  </si>
  <si>
    <t>London Euston - Lancaster</t>
  </si>
  <si>
    <t>Halifax - Bradford Interchange</t>
  </si>
  <si>
    <t>London Kings Cross - York</t>
  </si>
  <si>
    <t>York - Leeds</t>
  </si>
  <si>
    <t>Bradford Interchange - Leeds</t>
  </si>
  <si>
    <t>Ely - Peterborough</t>
  </si>
  <si>
    <t>London Waterloo - Basingstoke</t>
  </si>
  <si>
    <t>Cambridge - Leeds</t>
  </si>
  <si>
    <t>London Kings Cross - Leeds</t>
  </si>
  <si>
    <t xml:space="preserve">London St Pancras - Lille </t>
  </si>
  <si>
    <t>Manchester Piccadilly - Euston</t>
  </si>
  <si>
    <t>Travelodge, London Euston</t>
  </si>
  <si>
    <t>1 Night</t>
  </si>
  <si>
    <t>London Kings Cross - Peterborough</t>
  </si>
  <si>
    <t>Bristol Temple Meads - Cambridge</t>
  </si>
  <si>
    <t>London Paddington - Bristol Temple Meads</t>
  </si>
  <si>
    <t>Mercure Valencienne, Lille</t>
  </si>
  <si>
    <t>Mercure Valencienna, Lille Hotel Fee</t>
  </si>
  <si>
    <t>Hotel Fee</t>
  </si>
  <si>
    <t>Shibden Mill Inn - Leeds/Bradford</t>
  </si>
  <si>
    <t>Return</t>
  </si>
  <si>
    <t>Board Meeting</t>
  </si>
  <si>
    <t>Travelodge, Covent Garden</t>
  </si>
  <si>
    <t>Macclesfield - London</t>
  </si>
  <si>
    <t>London - Macclesfield</t>
  </si>
  <si>
    <t>2016-17</t>
  </si>
  <si>
    <t>Quarter 1</t>
  </si>
  <si>
    <t>Interim Chief Executive</t>
  </si>
  <si>
    <t>Paddington - Holborn</t>
  </si>
  <si>
    <t>Bristol - Stockport</t>
  </si>
  <si>
    <t>Manchester - Bristol</t>
  </si>
  <si>
    <t>01 April- 30 June 2016</t>
  </si>
  <si>
    <t>Cambridge - Birmingham New Street</t>
  </si>
  <si>
    <t>Travelodge, London</t>
  </si>
  <si>
    <t>1 night</t>
  </si>
  <si>
    <t>Board meeting</t>
  </si>
  <si>
    <t>Single</t>
  </si>
  <si>
    <t>Car parking at Macclesfield</t>
  </si>
  <si>
    <t xml:space="preserve">Board meeting </t>
  </si>
  <si>
    <t>Board meeting - dinner</t>
  </si>
  <si>
    <t>Euston - Holborn</t>
  </si>
  <si>
    <t>Board meeting - Tube fare</t>
  </si>
  <si>
    <t>Holborn- Euston</t>
  </si>
  <si>
    <t xml:space="preserve">Watford Junction - London </t>
  </si>
  <si>
    <t>Car from Altrincham - Crewe</t>
  </si>
  <si>
    <t>Remuneration Committee meeting</t>
  </si>
  <si>
    <t>Navigation Road - Leeds</t>
  </si>
  <si>
    <t>Telephone call on Super-Complaint</t>
  </si>
  <si>
    <t>Telephone call to Interim CEO</t>
  </si>
  <si>
    <t>Telephone call into Audit and Risk Committee meeting</t>
  </si>
  <si>
    <t>ORR Non-Executive Director recruitment meeting</t>
  </si>
  <si>
    <t>London  - Manchester Piccadilly</t>
  </si>
  <si>
    <t>London -Stockport</t>
  </si>
  <si>
    <t xml:space="preserve">London - Ipswich </t>
  </si>
  <si>
    <t>Visit to Felixstowe Port</t>
  </si>
  <si>
    <t>Bi-National Committee (BNC) meeting</t>
  </si>
  <si>
    <t>London  - Leeds</t>
  </si>
  <si>
    <t xml:space="preserve">Manchester Piccadilly - London </t>
  </si>
  <si>
    <t xml:space="preserve">Network Rail </t>
  </si>
  <si>
    <t>Joanna Whittington - Network Rail Board Dinner</t>
  </si>
  <si>
    <t>Stephen Glaister - Network Rail Board Dinner</t>
  </si>
  <si>
    <t>Oxera</t>
  </si>
  <si>
    <t>Joanna Whittington - Working lunch (organised by Oxera)</t>
  </si>
  <si>
    <t>Rail Freight Group</t>
  </si>
  <si>
    <t>Joanna Whittington - attended Annual Rail Freight Group Conference (speaker) - refreshments provided</t>
  </si>
  <si>
    <t>ORR</t>
  </si>
  <si>
    <t>Joanna Whittington, Stephen Glaister, Tracey Barlow, Bob Holland, Justin McCracken - ORR dinner</t>
  </si>
  <si>
    <t>KPMG</t>
  </si>
  <si>
    <t>Joanna Whittington - Lunch meeting with Alistair Buchanan and Nicola Cocks (KPMG)</t>
  </si>
  <si>
    <t>Stephen Glaister - Centre for Policy Studies lunch discussion</t>
  </si>
  <si>
    <t>Abellio</t>
  </si>
  <si>
    <t xml:space="preserve">Stephen Glaister - Lunch meeting with Charlotte Twyning </t>
  </si>
  <si>
    <t>Osborne Clarke</t>
  </si>
  <si>
    <t>Joanna Whittington - Rail Forum - refreshments provided</t>
  </si>
  <si>
    <t>Joanna Whittington - Network Rail Business Briefing - refreshments provided</t>
  </si>
  <si>
    <t>Indepen Forum</t>
  </si>
  <si>
    <t>Stephen Glaister - Indepen Forum - refreshments provided</t>
  </si>
  <si>
    <t>UK-Wide Infrastructure Investment Conference</t>
  </si>
  <si>
    <t xml:space="preserve">Joanna Whittington - UK-Wide Infrastructure Investment Conference - refreshments </t>
  </si>
  <si>
    <t>Joanna Whittington and Stephen Glaister - HS1 Drinks Reception</t>
  </si>
  <si>
    <t>BNC</t>
  </si>
  <si>
    <t>Joanna Whittington - BNC/Channel Tunnel stakeholder event - refreshments provided</t>
  </si>
  <si>
    <t xml:space="preserve">New Civil Engineer UK Rail Conference </t>
  </si>
  <si>
    <t>Joanna Whittington - New Civil Engineer UK Rail Conference - refreshments provided</t>
  </si>
  <si>
    <t>Transport Safety Commission</t>
  </si>
  <si>
    <t>Stephen Glaister - Transport Safety Commission Driving Event - refreshments provided</t>
  </si>
  <si>
    <t>Rail Industry Innovation Awards</t>
  </si>
  <si>
    <t>Stephen Glaister - Rail Industry Innovation Awards - refreshments provided</t>
  </si>
  <si>
    <t>CMA</t>
  </si>
  <si>
    <t>Joanna Whittington - Alex Chisholm's farewell event - refreshments provided</t>
  </si>
  <si>
    <t>Meeting with WCR</t>
  </si>
  <si>
    <t>Inspection</t>
  </si>
  <si>
    <t>WCR inspection</t>
  </si>
  <si>
    <t xml:space="preserve">Cross Audit Meeting </t>
  </si>
  <si>
    <t xml:space="preserve">Return </t>
  </si>
  <si>
    <t>Royal Kings Arms, Lancaster</t>
  </si>
  <si>
    <t xml:space="preserve">Cross Audit meeting </t>
  </si>
  <si>
    <t xml:space="preserve">Network Rail Meeting </t>
  </si>
  <si>
    <t>Staff Conference</t>
  </si>
  <si>
    <t>Staff Retirement</t>
  </si>
  <si>
    <t>GPC - Rail Summit 2016</t>
  </si>
  <si>
    <t xml:space="preserve">Rail Network Annual Membership </t>
  </si>
  <si>
    <t>PREP - Rail Network Membership</t>
  </si>
  <si>
    <t>Board meeting - Dinner</t>
  </si>
  <si>
    <t>Board meeting - Taxi</t>
  </si>
  <si>
    <t>Bristol - London Paddington</t>
  </si>
  <si>
    <t>Bristol Parkway - London Paddington</t>
  </si>
  <si>
    <t>Glaister, Stephen</t>
  </si>
  <si>
    <t>This schedule has been prepared on a cash basis and so includes those items which have been paid by ORR during the period in question.</t>
  </si>
  <si>
    <t>WCR</t>
  </si>
  <si>
    <t>West Coast Railways</t>
  </si>
  <si>
    <t>Altrincham - London</t>
  </si>
  <si>
    <t xml:space="preserve">Crewe - London </t>
  </si>
  <si>
    <t>RSSB Review meeting</t>
  </si>
  <si>
    <t>Accommodation - Watford Junction</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</si>
</sst>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 numFmtId="173" formatCode="##,##0.00"/>
    <numFmt numFmtId="174" formatCode="mmm\-yyyy"/>
    <numFmt numFmtId="175" formatCode="&quot;Yes&quot;;&quot;Yes&quot;;&quot;No&quot;"/>
    <numFmt numFmtId="176" formatCode="&quot;True&quot;;&quot;True&quot;;&quot;False&quot;"/>
    <numFmt numFmtId="177" formatCode="&quot;On&quot;;&quot;On&quot;;&quot;Off&quot;"/>
    <numFmt numFmtId="178" formatCode="[$€-2]\ #,##0.00_);[Red]\([$€-2]\ #,##0.00\)"/>
    <numFmt numFmtId="179" formatCode="[$-809]dd\ mmmm\ yyyy"/>
    <numFmt numFmtId="180" formatCode="[$£-809]#,##0.00"/>
  </numFmts>
  <fonts count="55">
    <font>
      <sz val="10"/>
      <name val="Arial"/>
      <family val="0"/>
    </font>
    <font>
      <sz val="11"/>
      <color indexed="8"/>
      <name val="Calibri"/>
      <family val="2"/>
    </font>
    <font>
      <b/>
      <sz val="10"/>
      <name val="Arial"/>
      <family val="2"/>
    </font>
    <font>
      <b/>
      <sz val="10"/>
      <color indexed="12"/>
      <name val="Arial"/>
      <family val="2"/>
    </font>
    <font>
      <sz val="8"/>
      <name val="Arial"/>
      <family val="2"/>
    </font>
    <font>
      <sz val="10"/>
      <color indexed="10"/>
      <name val="Arial"/>
      <family val="2"/>
    </font>
    <font>
      <sz val="11"/>
      <name val="ＭＳ 明朝"/>
      <family val="1"/>
    </font>
    <font>
      <u val="single"/>
      <sz val="10"/>
      <color indexed="12"/>
      <name val="Arial"/>
      <family val="2"/>
    </font>
    <font>
      <sz val="10"/>
      <name val="MS Sans Serif"/>
      <family val="2"/>
    </font>
    <font>
      <b/>
      <sz val="11"/>
      <name val="Arial"/>
      <family val="2"/>
    </font>
    <font>
      <sz val="11"/>
      <name val="Arial"/>
      <family val="2"/>
    </font>
    <font>
      <b/>
      <sz val="11"/>
      <color indexed="12"/>
      <name val="Arial"/>
      <family val="2"/>
    </font>
    <font>
      <sz val="10"/>
      <color indexed="12"/>
      <name val="Arial"/>
      <family val="2"/>
    </font>
    <font>
      <sz val="10"/>
      <color indexed="8"/>
      <name val="Arial"/>
      <family val="2"/>
    </font>
    <font>
      <b/>
      <sz val="10"/>
      <color indexed="23"/>
      <name val="Arial"/>
      <family val="2"/>
    </font>
    <font>
      <sz val="10"/>
      <color indexed="23"/>
      <name val="Arial"/>
      <family val="2"/>
    </font>
    <font>
      <u val="single"/>
      <sz val="10"/>
      <color indexed="36"/>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FF"/>
      <name val="Arial"/>
      <family val="2"/>
    </font>
    <font>
      <sz val="10"/>
      <color theme="1"/>
      <name val="Arial"/>
      <family val="2"/>
    </font>
    <font>
      <b/>
      <sz val="10"/>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7"/>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indexed="22"/>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style="thin"/>
    </border>
    <border>
      <left/>
      <right/>
      <top/>
      <bottom style="thin"/>
    </border>
    <border>
      <left style="thin"/>
      <right/>
      <top style="thin"/>
      <bottom style="thin"/>
    </border>
    <border>
      <left/>
      <right style="thin"/>
      <top style="thin"/>
      <bottom style="thin"/>
    </border>
    <border>
      <left style="thin"/>
      <right style="thin"/>
      <top style="thin"/>
      <bottom style="thin"/>
    </border>
    <border>
      <left/>
      <right/>
      <top style="medium"/>
      <bottom/>
    </border>
    <border>
      <left style="thin"/>
      <right style="thin"/>
      <top style="medium"/>
      <bottom/>
    </border>
    <border>
      <left style="thin"/>
      <right style="thin"/>
      <top/>
      <bottom style="thin"/>
    </border>
    <border>
      <left style="medium"/>
      <right/>
      <top/>
      <bottom/>
    </border>
    <border>
      <left style="thin"/>
      <right style="thin"/>
      <top/>
      <bottom/>
    </border>
    <border>
      <left style="thin"/>
      <right/>
      <top/>
      <bottom/>
    </border>
    <border>
      <left/>
      <right style="thin"/>
      <top/>
      <bottom/>
    </border>
    <border>
      <left/>
      <right style="medium"/>
      <top/>
      <bottom/>
    </border>
    <border>
      <left style="medium"/>
      <right/>
      <top/>
      <bottom style="medium"/>
    </border>
    <border>
      <left style="thin"/>
      <right style="thin"/>
      <top/>
      <bottom style="medium"/>
    </border>
    <border>
      <left/>
      <right/>
      <top/>
      <bottom style="medium"/>
    </border>
    <border>
      <left style="thin"/>
      <right/>
      <top/>
      <bottom style="medium"/>
    </border>
    <border>
      <left/>
      <right style="thin"/>
      <top/>
      <bottom style="medium"/>
    </border>
    <border>
      <left/>
      <right style="medium"/>
      <top/>
      <bottom style="medium"/>
    </border>
    <border>
      <left style="medium"/>
      <right/>
      <top style="medium"/>
      <bottom/>
    </border>
    <border>
      <left/>
      <right style="medium"/>
      <top style="medium"/>
      <bottom/>
    </border>
    <border>
      <left/>
      <right style="medium"/>
      <top/>
      <bottom style="thin"/>
    </border>
    <border>
      <left style="thin"/>
      <right style="medium"/>
      <top style="thin"/>
      <bottom style="thin"/>
    </border>
    <border>
      <left/>
      <right style="thin"/>
      <top style="medium"/>
      <bottom/>
    </border>
    <border>
      <left style="thin"/>
      <right style="medium"/>
      <top/>
      <bottom/>
    </border>
    <border>
      <left style="medium"/>
      <right/>
      <top style="thin"/>
      <bottom/>
    </border>
    <border>
      <left/>
      <right style="thin"/>
      <top style="thin"/>
      <bottom/>
    </border>
    <border>
      <left style="thin"/>
      <right style="medium"/>
      <top/>
      <bottom style="medium"/>
    </border>
    <border>
      <left style="thin"/>
      <right style="thin"/>
      <top style="thin"/>
      <bottom/>
    </border>
    <border>
      <left style="medium"/>
      <right style="thin"/>
      <top/>
      <bottom/>
    </border>
    <border>
      <left style="thin"/>
      <right style="medium"/>
      <top style="medium"/>
      <bottom style="thin"/>
    </border>
    <border>
      <left style="thin"/>
      <right style="thin"/>
      <top style="medium"/>
      <bottom style="thin"/>
    </border>
    <border>
      <left style="medium"/>
      <right style="thin"/>
      <top style="medium"/>
      <bottom style="thin"/>
    </border>
    <border>
      <left/>
      <right/>
      <top style="thin"/>
      <bottom/>
    </border>
    <border>
      <left style="thin"/>
      <right style="medium"/>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border>
    <border>
      <left style="thin"/>
      <right/>
      <top style="medium"/>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40" fillId="0" borderId="0" applyNumberFormat="0" applyFill="0" applyBorder="0" applyAlignment="0" applyProtection="0"/>
    <xf numFmtId="0" fontId="16"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7"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8" fillId="0" borderId="0" applyNumberFormat="0" applyFont="0" applyFill="0" applyBorder="0" applyAlignment="0" applyProtection="0"/>
    <xf numFmtId="0" fontId="6" fillId="0" borderId="0">
      <alignment/>
      <protection/>
    </xf>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33">
    <xf numFmtId="0" fontId="0" fillId="0" borderId="0" xfId="0" applyAlignment="1">
      <alignment/>
    </xf>
    <xf numFmtId="0" fontId="0" fillId="33" borderId="0" xfId="0" applyFill="1" applyAlignment="1">
      <alignment/>
    </xf>
    <xf numFmtId="0" fontId="2" fillId="33" borderId="0" xfId="0" applyFont="1" applyFill="1" applyAlignment="1">
      <alignment/>
    </xf>
    <xf numFmtId="0" fontId="3" fillId="33" borderId="0" xfId="0" applyFont="1" applyFill="1" applyAlignment="1">
      <alignment/>
    </xf>
    <xf numFmtId="0" fontId="0" fillId="33" borderId="0" xfId="0" applyFill="1" applyAlignment="1">
      <alignment wrapText="1"/>
    </xf>
    <xf numFmtId="0" fontId="0" fillId="34" borderId="10" xfId="0" applyFill="1" applyBorder="1" applyAlignment="1">
      <alignment wrapText="1"/>
    </xf>
    <xf numFmtId="0" fontId="0" fillId="34" borderId="11" xfId="0" applyFill="1" applyBorder="1" applyAlignment="1">
      <alignment wrapText="1"/>
    </xf>
    <xf numFmtId="0" fontId="0" fillId="34" borderId="12" xfId="0" applyFill="1" applyBorder="1" applyAlignment="1">
      <alignment horizontal="center" vertical="top" wrapText="1"/>
    </xf>
    <xf numFmtId="0" fontId="0" fillId="34" borderId="13" xfId="0" applyFill="1" applyBorder="1" applyAlignment="1">
      <alignment horizontal="center" vertical="top" wrapText="1"/>
    </xf>
    <xf numFmtId="0" fontId="0" fillId="34" borderId="14" xfId="0" applyFill="1" applyBorder="1" applyAlignment="1">
      <alignment horizontal="center" vertical="top" wrapText="1"/>
    </xf>
    <xf numFmtId="0" fontId="2" fillId="34" borderId="15" xfId="0" applyFont="1" applyFill="1" applyBorder="1" applyAlignment="1">
      <alignment horizontal="center"/>
    </xf>
    <xf numFmtId="0" fontId="2" fillId="34" borderId="16" xfId="0" applyFont="1" applyFill="1" applyBorder="1" applyAlignment="1">
      <alignment/>
    </xf>
    <xf numFmtId="0" fontId="0" fillId="34" borderId="17" xfId="0" applyFill="1" applyBorder="1" applyAlignment="1">
      <alignment wrapText="1"/>
    </xf>
    <xf numFmtId="0" fontId="0" fillId="0" borderId="18" xfId="0" applyFill="1" applyBorder="1" applyAlignment="1">
      <alignment/>
    </xf>
    <xf numFmtId="0" fontId="0" fillId="0" borderId="19" xfId="0" applyFill="1" applyBorder="1" applyAlignment="1">
      <alignment/>
    </xf>
    <xf numFmtId="0" fontId="0" fillId="0" borderId="0" xfId="0" applyFill="1" applyBorder="1" applyAlignment="1">
      <alignment/>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28" xfId="0" applyFill="1" applyBorder="1" applyAlignment="1">
      <alignment/>
    </xf>
    <xf numFmtId="0" fontId="2" fillId="34" borderId="16" xfId="0" applyFont="1" applyFill="1" applyBorder="1" applyAlignment="1">
      <alignment horizontal="center"/>
    </xf>
    <xf numFmtId="0" fontId="2" fillId="34" borderId="29" xfId="0" applyFont="1" applyFill="1" applyBorder="1" applyAlignment="1">
      <alignment horizontal="center"/>
    </xf>
    <xf numFmtId="0" fontId="0" fillId="0" borderId="18" xfId="0" applyFill="1" applyBorder="1" applyAlignment="1">
      <alignment vertical="top" wrapText="1"/>
    </xf>
    <xf numFmtId="0" fontId="0" fillId="0" borderId="19" xfId="0" applyFill="1" applyBorder="1" applyAlignment="1">
      <alignment vertical="top" wrapText="1"/>
    </xf>
    <xf numFmtId="0" fontId="0" fillId="0" borderId="0" xfId="0" applyFill="1" applyBorder="1" applyAlignment="1">
      <alignment vertical="top" wrapText="1"/>
    </xf>
    <xf numFmtId="0" fontId="2" fillId="34" borderId="30" xfId="0" applyFont="1" applyFill="1" applyBorder="1" applyAlignment="1">
      <alignment horizontal="center" vertical="top" wrapText="1"/>
    </xf>
    <xf numFmtId="0" fontId="2" fillId="34" borderId="31" xfId="0" applyFont="1" applyFill="1" applyBorder="1" applyAlignment="1">
      <alignment horizontal="center" vertical="top" wrapText="1"/>
    </xf>
    <xf numFmtId="172" fontId="0" fillId="0" borderId="20" xfId="0" applyNumberFormat="1" applyFill="1" applyBorder="1" applyAlignment="1">
      <alignment vertical="top" wrapText="1"/>
    </xf>
    <xf numFmtId="172" fontId="0" fillId="0" borderId="19" xfId="0" applyNumberFormat="1" applyFill="1" applyBorder="1" applyAlignment="1">
      <alignment vertical="top" wrapText="1"/>
    </xf>
    <xf numFmtId="172" fontId="0" fillId="0" borderId="21" xfId="0" applyNumberFormat="1" applyFill="1" applyBorder="1" applyAlignment="1">
      <alignment vertical="top" wrapText="1"/>
    </xf>
    <xf numFmtId="172" fontId="0" fillId="0" borderId="22" xfId="0" applyNumberFormat="1" applyFill="1" applyBorder="1" applyAlignment="1">
      <alignment vertical="top" wrapText="1"/>
    </xf>
    <xf numFmtId="172" fontId="2" fillId="0" borderId="22" xfId="0" applyNumberFormat="1" applyFont="1" applyFill="1" applyBorder="1" applyAlignment="1">
      <alignment vertical="top" wrapText="1"/>
    </xf>
    <xf numFmtId="172" fontId="2" fillId="35" borderId="32" xfId="0" applyNumberFormat="1" applyFont="1" applyFill="1" applyBorder="1" applyAlignment="1">
      <alignment vertical="top" wrapText="1"/>
    </xf>
    <xf numFmtId="0" fontId="2" fillId="35" borderId="14" xfId="0" applyFont="1" applyFill="1" applyBorder="1" applyAlignment="1">
      <alignment/>
    </xf>
    <xf numFmtId="0" fontId="2" fillId="35" borderId="12" xfId="0" applyFont="1" applyFill="1" applyBorder="1" applyAlignment="1">
      <alignment/>
    </xf>
    <xf numFmtId="0" fontId="0" fillId="35" borderId="13" xfId="0" applyFill="1" applyBorder="1" applyAlignment="1">
      <alignment/>
    </xf>
    <xf numFmtId="0" fontId="9" fillId="33" borderId="0" xfId="64" applyFont="1" applyFill="1">
      <alignment/>
      <protection/>
    </xf>
    <xf numFmtId="0" fontId="10" fillId="33" borderId="0" xfId="64" applyFont="1" applyFill="1">
      <alignment/>
      <protection/>
    </xf>
    <xf numFmtId="0" fontId="0" fillId="33" borderId="0" xfId="64" applyFill="1">
      <alignment/>
      <protection/>
    </xf>
    <xf numFmtId="0" fontId="11" fillId="33" borderId="29" xfId="64" applyFont="1" applyFill="1" applyBorder="1">
      <alignment/>
      <protection/>
    </xf>
    <xf numFmtId="0" fontId="11" fillId="33" borderId="33" xfId="64" applyFont="1" applyFill="1" applyBorder="1">
      <alignment/>
      <protection/>
    </xf>
    <xf numFmtId="0" fontId="11" fillId="33" borderId="18" xfId="64" applyFont="1" applyFill="1" applyBorder="1">
      <alignment/>
      <protection/>
    </xf>
    <xf numFmtId="0" fontId="11" fillId="33" borderId="21" xfId="64" applyFont="1" applyFill="1" applyBorder="1">
      <alignment/>
      <protection/>
    </xf>
    <xf numFmtId="0" fontId="11" fillId="33" borderId="23" xfId="64" applyFont="1" applyFill="1" applyBorder="1">
      <alignment/>
      <protection/>
    </xf>
    <xf numFmtId="0" fontId="11" fillId="33" borderId="27" xfId="64" applyFont="1" applyFill="1" applyBorder="1">
      <alignment/>
      <protection/>
    </xf>
    <xf numFmtId="172" fontId="0" fillId="0" borderId="12" xfId="0" applyNumberFormat="1" applyFill="1" applyBorder="1" applyAlignment="1">
      <alignment vertical="top" wrapText="1"/>
    </xf>
    <xf numFmtId="172" fontId="0" fillId="0" borderId="14" xfId="0" applyNumberFormat="1" applyFill="1" applyBorder="1" applyAlignment="1">
      <alignment vertical="top" wrapText="1"/>
    </xf>
    <xf numFmtId="172" fontId="0" fillId="0" borderId="13" xfId="0" applyNumberFormat="1" applyFill="1" applyBorder="1" applyAlignment="1">
      <alignment vertical="top" wrapText="1"/>
    </xf>
    <xf numFmtId="172" fontId="12" fillId="0" borderId="20" xfId="0" applyNumberFormat="1" applyFont="1" applyFill="1" applyBorder="1" applyAlignment="1">
      <alignment vertical="top" wrapText="1"/>
    </xf>
    <xf numFmtId="172" fontId="12" fillId="0" borderId="19" xfId="0" applyNumberFormat="1" applyFont="1" applyFill="1" applyBorder="1" applyAlignment="1">
      <alignment vertical="top" wrapText="1"/>
    </xf>
    <xf numFmtId="172" fontId="12" fillId="0" borderId="21" xfId="0" applyNumberFormat="1" applyFont="1" applyFill="1" applyBorder="1" applyAlignment="1">
      <alignment vertical="top" wrapText="1"/>
    </xf>
    <xf numFmtId="14" fontId="0" fillId="0" borderId="18" xfId="0" applyNumberFormat="1" applyFill="1" applyBorder="1" applyAlignment="1">
      <alignment vertical="top" wrapText="1"/>
    </xf>
    <xf numFmtId="0" fontId="0" fillId="34" borderId="13" xfId="0" applyFont="1" applyFill="1" applyBorder="1" applyAlignment="1">
      <alignment horizontal="center" vertical="top" wrapText="1"/>
    </xf>
    <xf numFmtId="0" fontId="0" fillId="33" borderId="0" xfId="0" applyFill="1" applyAlignment="1">
      <alignment vertical="top"/>
    </xf>
    <xf numFmtId="172" fontId="12" fillId="0" borderId="19" xfId="61" applyNumberFormat="1" applyFont="1" applyFill="1" applyBorder="1" applyAlignment="1">
      <alignment vertical="top"/>
      <protection/>
    </xf>
    <xf numFmtId="14" fontId="0" fillId="36" borderId="18" xfId="0" applyNumberFormat="1" applyFill="1" applyBorder="1" applyAlignment="1">
      <alignment vertical="top" wrapText="1"/>
    </xf>
    <xf numFmtId="0" fontId="0" fillId="36" borderId="19" xfId="0" applyFill="1" applyBorder="1" applyAlignment="1">
      <alignment vertical="top" wrapText="1"/>
    </xf>
    <xf numFmtId="172" fontId="12" fillId="36" borderId="20" xfId="0" applyNumberFormat="1" applyFont="1" applyFill="1" applyBorder="1" applyAlignment="1">
      <alignment vertical="top" wrapText="1"/>
    </xf>
    <xf numFmtId="172" fontId="12" fillId="36" borderId="19" xfId="0" applyNumberFormat="1" applyFont="1" applyFill="1" applyBorder="1" applyAlignment="1">
      <alignment vertical="top" wrapText="1"/>
    </xf>
    <xf numFmtId="172" fontId="12" fillId="36" borderId="21" xfId="0" applyNumberFormat="1" applyFont="1" applyFill="1" applyBorder="1" applyAlignment="1">
      <alignment vertical="top" wrapText="1"/>
    </xf>
    <xf numFmtId="172" fontId="2" fillId="36" borderId="22" xfId="0" applyNumberFormat="1" applyFont="1" applyFill="1" applyBorder="1" applyAlignment="1">
      <alignment vertical="top" wrapText="1"/>
    </xf>
    <xf numFmtId="0" fontId="13" fillId="36" borderId="19" xfId="61" applyFont="1" applyFill="1" applyBorder="1" applyAlignment="1">
      <alignment vertical="top" wrapText="1"/>
      <protection/>
    </xf>
    <xf numFmtId="172" fontId="12" fillId="36" borderId="19" xfId="61" applyNumberFormat="1" applyFont="1" applyFill="1" applyBorder="1" applyAlignment="1">
      <alignment vertical="top"/>
      <protection/>
    </xf>
    <xf numFmtId="0" fontId="13" fillId="36" borderId="0" xfId="62" applyFont="1" applyFill="1" applyBorder="1" applyAlignment="1">
      <alignment vertical="top" wrapText="1"/>
      <protection/>
    </xf>
    <xf numFmtId="0" fontId="0" fillId="0" borderId="0" xfId="0" applyFont="1" applyFill="1" applyBorder="1" applyAlignment="1">
      <alignment vertical="top" wrapText="1"/>
    </xf>
    <xf numFmtId="0" fontId="0" fillId="36" borderId="0" xfId="0" applyFont="1" applyFill="1" applyBorder="1" applyAlignment="1">
      <alignment vertical="top" wrapText="1"/>
    </xf>
    <xf numFmtId="0" fontId="0" fillId="0" borderId="0" xfId="0" applyFill="1" applyAlignment="1">
      <alignment/>
    </xf>
    <xf numFmtId="0" fontId="13" fillId="0" borderId="19" xfId="61" applyFont="1" applyFill="1" applyBorder="1" applyAlignment="1">
      <alignment vertical="top" wrapText="1"/>
      <protection/>
    </xf>
    <xf numFmtId="0" fontId="14" fillId="35" borderId="14" xfId="0" applyFont="1" applyFill="1" applyBorder="1" applyAlignment="1">
      <alignment/>
    </xf>
    <xf numFmtId="0" fontId="14" fillId="35" borderId="12" xfId="0" applyFont="1" applyFill="1" applyBorder="1" applyAlignment="1">
      <alignment/>
    </xf>
    <xf numFmtId="0" fontId="15" fillId="35" borderId="13" xfId="0" applyFont="1" applyFill="1" applyBorder="1" applyAlignment="1">
      <alignment/>
    </xf>
    <xf numFmtId="0" fontId="0" fillId="0" borderId="19" xfId="0" applyFill="1" applyBorder="1" applyAlignment="1">
      <alignment wrapText="1"/>
    </xf>
    <xf numFmtId="0" fontId="0" fillId="0" borderId="0" xfId="0" applyFill="1" applyBorder="1" applyAlignment="1">
      <alignment wrapText="1"/>
    </xf>
    <xf numFmtId="0" fontId="0" fillId="0" borderId="18" xfId="0" applyFill="1" applyBorder="1" applyAlignment="1">
      <alignment wrapText="1"/>
    </xf>
    <xf numFmtId="0" fontId="0" fillId="0" borderId="20" xfId="0" applyFill="1" applyBorder="1" applyAlignment="1">
      <alignment horizontal="center" vertical="top" wrapText="1"/>
    </xf>
    <xf numFmtId="0" fontId="0" fillId="0" borderId="19" xfId="0" applyFill="1" applyBorder="1" applyAlignment="1">
      <alignment horizontal="center" vertical="top" wrapText="1"/>
    </xf>
    <xf numFmtId="0" fontId="0" fillId="0" borderId="21" xfId="0" applyFont="1" applyFill="1" applyBorder="1" applyAlignment="1">
      <alignment horizontal="center" vertical="top" wrapText="1"/>
    </xf>
    <xf numFmtId="172" fontId="12" fillId="36" borderId="19" xfId="0" applyNumberFormat="1" applyFont="1" applyFill="1" applyBorder="1" applyAlignment="1">
      <alignment horizontal="right" vertical="center" wrapText="1"/>
    </xf>
    <xf numFmtId="0" fontId="12" fillId="33" borderId="0" xfId="0" applyFont="1" applyFill="1" applyAlignment="1">
      <alignment/>
    </xf>
    <xf numFmtId="0" fontId="3" fillId="0" borderId="22" xfId="0" applyFont="1" applyFill="1" applyBorder="1" applyAlignment="1">
      <alignment horizontal="center" vertical="top" wrapText="1"/>
    </xf>
    <xf numFmtId="0" fontId="12" fillId="0" borderId="28" xfId="0" applyFont="1" applyFill="1" applyBorder="1" applyAlignment="1">
      <alignment/>
    </xf>
    <xf numFmtId="0" fontId="2" fillId="34" borderId="30" xfId="0" applyFont="1" applyFill="1" applyBorder="1" applyAlignment="1">
      <alignment horizontal="center" vertical="top" wrapText="1"/>
    </xf>
    <xf numFmtId="0" fontId="2" fillId="34" borderId="31" xfId="0" applyFont="1" applyFill="1" applyBorder="1" applyAlignment="1">
      <alignment horizontal="center" vertical="top" wrapText="1"/>
    </xf>
    <xf numFmtId="0" fontId="0" fillId="0" borderId="19" xfId="0" applyFill="1" applyBorder="1" applyAlignment="1">
      <alignment horizontal="center" wrapText="1"/>
    </xf>
    <xf numFmtId="172" fontId="2" fillId="0" borderId="22" xfId="0" applyNumberFormat="1" applyFont="1" applyFill="1" applyBorder="1" applyAlignment="1">
      <alignment horizontal="right" vertical="center" wrapText="1"/>
    </xf>
    <xf numFmtId="0" fontId="0" fillId="33" borderId="0" xfId="0" applyFill="1" applyAlignment="1">
      <alignment horizontal="center"/>
    </xf>
    <xf numFmtId="0" fontId="0" fillId="35" borderId="13" xfId="0" applyFill="1" applyBorder="1" applyAlignment="1">
      <alignment horizontal="center"/>
    </xf>
    <xf numFmtId="0" fontId="0" fillId="33" borderId="0" xfId="0" applyFill="1" applyAlignment="1">
      <alignment horizontal="left"/>
    </xf>
    <xf numFmtId="0" fontId="0" fillId="34" borderId="17" xfId="0" applyFill="1" applyBorder="1" applyAlignment="1">
      <alignment horizontal="center" wrapText="1"/>
    </xf>
    <xf numFmtId="172" fontId="2" fillId="35" borderId="32" xfId="0" applyNumberFormat="1" applyFont="1" applyFill="1" applyBorder="1" applyAlignment="1">
      <alignment horizontal="right" vertical="top" wrapText="1"/>
    </xf>
    <xf numFmtId="172" fontId="12" fillId="36" borderId="19" xfId="0" applyNumberFormat="1" applyFont="1" applyFill="1" applyBorder="1" applyAlignment="1">
      <alignment horizontal="right" vertical="center" wrapText="1"/>
    </xf>
    <xf numFmtId="172" fontId="12" fillId="36" borderId="19" xfId="0" applyNumberFormat="1" applyFont="1" applyFill="1" applyBorder="1" applyAlignment="1">
      <alignment horizontal="right" vertical="center"/>
    </xf>
    <xf numFmtId="172" fontId="12" fillId="36" borderId="19" xfId="66" applyNumberFormat="1" applyFont="1" applyFill="1" applyBorder="1" applyAlignment="1">
      <alignment horizontal="right" vertical="center"/>
      <protection/>
    </xf>
    <xf numFmtId="172" fontId="12" fillId="36" borderId="19" xfId="69" applyNumberFormat="1" applyFont="1" applyFill="1" applyBorder="1" applyAlignment="1">
      <alignment horizontal="right" vertical="center"/>
      <protection/>
    </xf>
    <xf numFmtId="172" fontId="2" fillId="36" borderId="34" xfId="0" applyNumberFormat="1" applyFont="1" applyFill="1" applyBorder="1" applyAlignment="1">
      <alignment horizontal="right" vertical="center" wrapText="1"/>
    </xf>
    <xf numFmtId="172" fontId="0" fillId="0" borderId="12" xfId="0" applyNumberFormat="1" applyFill="1" applyBorder="1" applyAlignment="1">
      <alignment horizontal="right" vertical="top" wrapText="1"/>
    </xf>
    <xf numFmtId="14" fontId="0" fillId="36" borderId="18" xfId="0" applyNumberFormat="1" applyFill="1" applyBorder="1" applyAlignment="1">
      <alignment horizontal="center" vertical="center" wrapText="1"/>
    </xf>
    <xf numFmtId="0" fontId="0" fillId="36" borderId="19" xfId="66" applyFont="1" applyFill="1" applyBorder="1" applyAlignment="1">
      <alignment vertical="center" wrapText="1"/>
      <protection/>
    </xf>
    <xf numFmtId="0" fontId="0" fillId="36" borderId="19" xfId="66" applyFont="1" applyFill="1" applyBorder="1" applyAlignment="1">
      <alignment vertical="center" wrapText="1"/>
      <protection/>
    </xf>
    <xf numFmtId="14" fontId="0" fillId="0" borderId="18" xfId="0" applyNumberFormat="1" applyFill="1" applyBorder="1" applyAlignment="1">
      <alignment horizontal="center" vertical="center" wrapText="1"/>
    </xf>
    <xf numFmtId="0" fontId="0" fillId="0" borderId="35" xfId="0" applyFill="1" applyBorder="1" applyAlignment="1">
      <alignment vertical="top" wrapText="1"/>
    </xf>
    <xf numFmtId="0" fontId="0" fillId="0" borderId="36" xfId="0" applyFill="1" applyBorder="1" applyAlignment="1">
      <alignment vertical="top" wrapText="1"/>
    </xf>
    <xf numFmtId="172" fontId="0" fillId="0" borderId="26" xfId="0" applyNumberFormat="1" applyFill="1" applyBorder="1" applyAlignment="1">
      <alignment horizontal="right"/>
    </xf>
    <xf numFmtId="172" fontId="0" fillId="0" borderId="24" xfId="0" applyNumberFormat="1" applyFill="1" applyBorder="1" applyAlignment="1">
      <alignment horizontal="right"/>
    </xf>
    <xf numFmtId="172" fontId="0" fillId="0" borderId="27" xfId="0" applyNumberFormat="1" applyFill="1" applyBorder="1" applyAlignment="1">
      <alignment horizontal="right"/>
    </xf>
    <xf numFmtId="172" fontId="0" fillId="0" borderId="37" xfId="0" applyNumberFormat="1" applyFill="1" applyBorder="1" applyAlignment="1">
      <alignment horizontal="right"/>
    </xf>
    <xf numFmtId="0" fontId="3" fillId="33" borderId="0" xfId="0" applyFont="1" applyFill="1" applyAlignment="1">
      <alignment horizontal="left"/>
    </xf>
    <xf numFmtId="172" fontId="2" fillId="0" borderId="34" xfId="0" applyNumberFormat="1" applyFont="1" applyFill="1" applyBorder="1" applyAlignment="1">
      <alignment horizontal="center" vertical="center" wrapText="1"/>
    </xf>
    <xf numFmtId="172" fontId="12" fillId="0" borderId="19" xfId="0" applyNumberFormat="1" applyFont="1" applyFill="1" applyBorder="1" applyAlignment="1">
      <alignment horizontal="center" vertical="center" wrapText="1"/>
    </xf>
    <xf numFmtId="0" fontId="2" fillId="35" borderId="14" xfId="0" applyFont="1" applyFill="1" applyBorder="1" applyAlignment="1">
      <alignment wrapText="1"/>
    </xf>
    <xf numFmtId="0" fontId="3" fillId="33" borderId="0" xfId="0" applyFont="1" applyFill="1" applyAlignment="1">
      <alignment wrapText="1"/>
    </xf>
    <xf numFmtId="0" fontId="2" fillId="34" borderId="15" xfId="0" applyFont="1" applyFill="1" applyBorder="1" applyAlignment="1">
      <alignment horizontal="center" wrapText="1"/>
    </xf>
    <xf numFmtId="0" fontId="0" fillId="0" borderId="38" xfId="0" applyFill="1" applyBorder="1" applyAlignment="1">
      <alignment vertical="top" wrapText="1"/>
    </xf>
    <xf numFmtId="172" fontId="0" fillId="0" borderId="19" xfId="0" applyNumberFormat="1" applyFont="1" applyFill="1" applyBorder="1" applyAlignment="1">
      <alignment horizontal="center" vertical="center" wrapText="1"/>
    </xf>
    <xf numFmtId="172" fontId="12" fillId="36" borderId="19" xfId="0" applyNumberFormat="1" applyFont="1" applyFill="1" applyBorder="1" applyAlignment="1">
      <alignment horizontal="center" vertical="center" wrapText="1"/>
    </xf>
    <xf numFmtId="172" fontId="12" fillId="0" borderId="19" xfId="0" applyNumberFormat="1" applyFont="1" applyFill="1" applyBorder="1" applyAlignment="1">
      <alignment horizontal="center" vertical="center" wrapText="1"/>
    </xf>
    <xf numFmtId="172" fontId="12" fillId="0" borderId="19" xfId="69" applyNumberFormat="1" applyFont="1" applyFill="1" applyBorder="1" applyAlignment="1">
      <alignment horizontal="center" vertical="center" wrapText="1"/>
      <protection/>
    </xf>
    <xf numFmtId="172" fontId="12" fillId="0" borderId="19" xfId="67" applyNumberFormat="1" applyFont="1" applyFill="1" applyBorder="1" applyAlignment="1">
      <alignment horizontal="center" vertical="center" wrapText="1"/>
      <protection/>
    </xf>
    <xf numFmtId="172" fontId="2" fillId="0" borderId="12" xfId="0" applyNumberFormat="1" applyFont="1" applyFill="1" applyBorder="1" applyAlignment="1">
      <alignment horizontal="center" vertical="center" wrapText="1"/>
    </xf>
    <xf numFmtId="172" fontId="2" fillId="35" borderId="32" xfId="0" applyNumberFormat="1" applyFont="1" applyFill="1" applyBorder="1" applyAlignment="1">
      <alignment horizontal="center" vertical="center" wrapText="1"/>
    </xf>
    <xf numFmtId="172" fontId="2" fillId="0" borderId="14" xfId="0" applyNumberFormat="1" applyFont="1" applyFill="1" applyBorder="1" applyAlignment="1">
      <alignment horizontal="center" vertical="center" wrapText="1"/>
    </xf>
    <xf numFmtId="172" fontId="2" fillId="0" borderId="13" xfId="0" applyNumberFormat="1" applyFont="1" applyFill="1" applyBorder="1" applyAlignment="1">
      <alignment horizontal="center" vertical="center" wrapText="1"/>
    </xf>
    <xf numFmtId="172" fontId="0" fillId="0" borderId="14" xfId="0" applyNumberFormat="1" applyFill="1" applyBorder="1" applyAlignment="1">
      <alignment horizontal="center" vertical="top" wrapText="1"/>
    </xf>
    <xf numFmtId="0" fontId="0" fillId="34" borderId="10" xfId="0" applyFill="1" applyBorder="1" applyAlignment="1">
      <alignment horizontal="center" wrapText="1"/>
    </xf>
    <xf numFmtId="0" fontId="2" fillId="33" borderId="0" xfId="0" applyFont="1" applyFill="1" applyAlignment="1">
      <alignment horizontal="left"/>
    </xf>
    <xf numFmtId="172" fontId="2" fillId="36" borderId="22" xfId="0" applyNumberFormat="1" applyFont="1" applyFill="1" applyBorder="1" applyAlignment="1">
      <alignment horizontal="center" vertical="center" wrapText="1"/>
    </xf>
    <xf numFmtId="172" fontId="2" fillId="0" borderId="22" xfId="0" applyNumberFormat="1" applyFont="1" applyFill="1" applyBorder="1" applyAlignment="1">
      <alignment horizontal="center" vertical="center" wrapText="1"/>
    </xf>
    <xf numFmtId="172" fontId="13" fillId="0" borderId="19" xfId="61" applyNumberFormat="1" applyFont="1" applyFill="1" applyBorder="1" applyAlignment="1">
      <alignment horizontal="center" vertical="center" wrapText="1"/>
      <protection/>
    </xf>
    <xf numFmtId="0" fontId="2" fillId="0" borderId="22" xfId="0" applyFont="1" applyFill="1" applyBorder="1" applyAlignment="1">
      <alignment horizontal="center" vertical="top" wrapText="1"/>
    </xf>
    <xf numFmtId="0" fontId="0" fillId="0" borderId="38" xfId="0" applyFill="1" applyBorder="1" applyAlignment="1">
      <alignment horizontal="center" vertical="top" wrapText="1"/>
    </xf>
    <xf numFmtId="0" fontId="0" fillId="0" borderId="38" xfId="0" applyFill="1" applyBorder="1" applyAlignment="1">
      <alignment wrapText="1"/>
    </xf>
    <xf numFmtId="14" fontId="0" fillId="0" borderId="39" xfId="0" applyNumberFormat="1" applyFill="1" applyBorder="1" applyAlignment="1">
      <alignment horizontal="center" vertical="center" wrapText="1"/>
    </xf>
    <xf numFmtId="0" fontId="0" fillId="0" borderId="38" xfId="0" applyFont="1" applyFill="1" applyBorder="1" applyAlignment="1">
      <alignment horizontal="center" vertical="top" wrapText="1"/>
    </xf>
    <xf numFmtId="14" fontId="0" fillId="0" borderId="18" xfId="0" applyNumberFormat="1" applyFont="1" applyFill="1" applyBorder="1" applyAlignment="1">
      <alignment horizontal="left" vertical="center" wrapText="1"/>
    </xf>
    <xf numFmtId="0" fontId="13" fillId="37" borderId="19" xfId="67" applyFont="1" applyFill="1" applyBorder="1" applyAlignment="1">
      <alignment horizontal="center" vertical="center" wrapText="1"/>
      <protection/>
    </xf>
    <xf numFmtId="14" fontId="0" fillId="0" borderId="18" xfId="0" applyNumberFormat="1" applyFont="1" applyFill="1" applyBorder="1" applyAlignment="1">
      <alignment horizontal="center" vertical="center" wrapText="1"/>
    </xf>
    <xf numFmtId="172" fontId="12" fillId="36" borderId="19" xfId="68" applyNumberFormat="1" applyFont="1" applyFill="1" applyBorder="1" applyAlignment="1">
      <alignment horizontal="center" vertical="center" wrapText="1"/>
      <protection/>
    </xf>
    <xf numFmtId="172" fontId="12" fillId="0" borderId="19" xfId="68" applyNumberFormat="1" applyFont="1" applyFill="1" applyBorder="1" applyAlignment="1">
      <alignment horizontal="center" vertical="center" wrapText="1"/>
      <protection/>
    </xf>
    <xf numFmtId="172" fontId="12" fillId="36" borderId="19" xfId="67" applyNumberFormat="1" applyFont="1" applyFill="1" applyBorder="1" applyAlignment="1">
      <alignment horizontal="center" vertical="center" wrapText="1"/>
      <protection/>
    </xf>
    <xf numFmtId="172" fontId="13" fillId="0" borderId="19" xfId="69" applyNumberFormat="1" applyFont="1" applyFill="1" applyBorder="1" applyAlignment="1">
      <alignment horizontal="center" vertical="center" wrapText="1"/>
      <protection/>
    </xf>
    <xf numFmtId="172" fontId="13" fillId="36" borderId="19" xfId="67" applyNumberFormat="1" applyFont="1" applyFill="1" applyBorder="1" applyAlignment="1">
      <alignment horizontal="center" vertical="center" wrapText="1"/>
      <protection/>
    </xf>
    <xf numFmtId="172" fontId="13" fillId="0" borderId="19" xfId="67" applyNumberFormat="1" applyFont="1" applyFill="1" applyBorder="1" applyAlignment="1">
      <alignment horizontal="center" vertical="center" wrapText="1"/>
      <protection/>
    </xf>
    <xf numFmtId="0" fontId="13" fillId="0" borderId="17" xfId="69" applyFont="1" applyFill="1" applyBorder="1" applyAlignment="1">
      <alignment/>
      <protection/>
    </xf>
    <xf numFmtId="172" fontId="13" fillId="0" borderId="17" xfId="69" applyNumberFormat="1" applyFont="1" applyFill="1" applyBorder="1" applyAlignment="1">
      <alignment horizontal="center" vertical="center"/>
      <protection/>
    </xf>
    <xf numFmtId="172" fontId="12" fillId="0" borderId="17" xfId="69" applyNumberFormat="1" applyFont="1" applyFill="1" applyBorder="1" applyAlignment="1">
      <alignment horizontal="right" vertical="center" wrapText="1"/>
      <protection/>
    </xf>
    <xf numFmtId="172" fontId="12" fillId="0" borderId="17" xfId="67" applyNumberFormat="1" applyFont="1" applyFill="1" applyBorder="1" applyAlignment="1">
      <alignment horizontal="right" vertical="center" wrapText="1"/>
      <protection/>
    </xf>
    <xf numFmtId="172" fontId="0" fillId="0" borderId="19" xfId="70" applyNumberFormat="1" applyFont="1" applyFill="1" applyBorder="1" applyAlignment="1">
      <alignment horizontal="center" vertical="center" wrapText="1"/>
      <protection/>
    </xf>
    <xf numFmtId="172" fontId="5" fillId="36" borderId="19" xfId="67" applyNumberFormat="1" applyFont="1" applyFill="1" applyBorder="1" applyAlignment="1">
      <alignment horizontal="center" vertical="center" wrapText="1"/>
      <protection/>
    </xf>
    <xf numFmtId="172" fontId="5" fillId="36" borderId="19" xfId="0" applyNumberFormat="1" applyFont="1" applyFill="1" applyBorder="1" applyAlignment="1">
      <alignment horizontal="center" vertical="center" wrapText="1"/>
    </xf>
    <xf numFmtId="172" fontId="5" fillId="36" borderId="19" xfId="69" applyNumberFormat="1" applyFont="1" applyFill="1" applyBorder="1" applyAlignment="1">
      <alignment horizontal="center" vertical="center" wrapText="1"/>
      <protection/>
    </xf>
    <xf numFmtId="0" fontId="13" fillId="0" borderId="19" xfId="67" applyFont="1" applyFill="1" applyBorder="1" applyAlignment="1">
      <alignment horizontal="left" vertical="center" wrapText="1"/>
      <protection/>
    </xf>
    <xf numFmtId="0" fontId="13" fillId="37" borderId="19" xfId="67" applyFont="1" applyFill="1" applyBorder="1" applyAlignment="1">
      <alignment horizontal="left" vertical="center" wrapText="1"/>
      <protection/>
    </xf>
    <xf numFmtId="0" fontId="13" fillId="0" borderId="19" xfId="69" applyFont="1" applyFill="1" applyBorder="1" applyAlignment="1">
      <alignment horizontal="left" vertical="center" wrapText="1"/>
      <protection/>
    </xf>
    <xf numFmtId="172" fontId="13" fillId="37" borderId="19" xfId="67" applyNumberFormat="1" applyFont="1" applyFill="1" applyBorder="1" applyAlignment="1">
      <alignment horizontal="center" vertical="center" wrapText="1"/>
      <protection/>
    </xf>
    <xf numFmtId="172" fontId="0" fillId="36" borderId="19" xfId="69" applyNumberFormat="1" applyFont="1" applyFill="1" applyBorder="1" applyAlignment="1">
      <alignment horizontal="center" vertical="center" wrapText="1"/>
      <protection/>
    </xf>
    <xf numFmtId="172" fontId="0" fillId="0" borderId="19" xfId="69" applyNumberFormat="1" applyFont="1" applyFill="1" applyBorder="1" applyAlignment="1">
      <alignment horizontal="center" vertical="center" wrapText="1"/>
      <protection/>
    </xf>
    <xf numFmtId="172" fontId="13" fillId="0" borderId="17" xfId="69" applyNumberFormat="1" applyFont="1" applyFill="1" applyBorder="1" applyAlignment="1">
      <alignment/>
      <protection/>
    </xf>
    <xf numFmtId="14" fontId="0" fillId="0" borderId="18" xfId="0" applyNumberFormat="1" applyFill="1" applyBorder="1" applyAlignment="1">
      <alignment horizontal="left" vertical="center" wrapText="1"/>
    </xf>
    <xf numFmtId="172" fontId="13" fillId="0" borderId="19" xfId="63" applyNumberFormat="1" applyFont="1" applyFill="1" applyBorder="1" applyAlignment="1">
      <alignment horizontal="center" vertical="center" wrapText="1"/>
      <protection/>
    </xf>
    <xf numFmtId="0" fontId="13" fillId="0" borderId="19" xfId="63" applyFont="1" applyFill="1" applyBorder="1" applyAlignment="1">
      <alignment horizontal="left" vertical="center" wrapText="1"/>
      <protection/>
    </xf>
    <xf numFmtId="0" fontId="13" fillId="0" borderId="19" xfId="70" applyFont="1" applyFill="1" applyBorder="1" applyAlignment="1">
      <alignment horizontal="left" vertical="center" wrapText="1"/>
      <protection/>
    </xf>
    <xf numFmtId="172" fontId="13" fillId="0" borderId="19" xfId="70" applyNumberFormat="1" applyFont="1" applyFill="1" applyBorder="1" applyAlignment="1">
      <alignment horizontal="center" vertical="center" wrapText="1"/>
      <protection/>
    </xf>
    <xf numFmtId="0" fontId="0" fillId="37" borderId="19" xfId="67" applyFont="1" applyFill="1" applyBorder="1" applyAlignment="1">
      <alignment horizontal="center" vertical="center" wrapText="1"/>
      <protection/>
    </xf>
    <xf numFmtId="172" fontId="0" fillId="37" borderId="19" xfId="67" applyNumberFormat="1" applyFont="1" applyFill="1" applyBorder="1" applyAlignment="1">
      <alignment horizontal="center" vertical="center" wrapText="1"/>
      <protection/>
    </xf>
    <xf numFmtId="172" fontId="12" fillId="38" borderId="19" xfId="0" applyNumberFormat="1" applyFont="1" applyFill="1" applyBorder="1" applyAlignment="1">
      <alignment horizontal="center" vertical="center" wrapText="1"/>
    </xf>
    <xf numFmtId="172" fontId="2" fillId="38" borderId="34" xfId="0" applyNumberFormat="1" applyFont="1" applyFill="1" applyBorder="1" applyAlignment="1">
      <alignment horizontal="center" vertical="center" wrapText="1"/>
    </xf>
    <xf numFmtId="172" fontId="0" fillId="38" borderId="19" xfId="0" applyNumberFormat="1" applyFont="1" applyFill="1" applyBorder="1" applyAlignment="1">
      <alignment horizontal="center" vertical="center" wrapText="1"/>
    </xf>
    <xf numFmtId="172" fontId="2" fillId="38" borderId="22" xfId="0" applyNumberFormat="1" applyFont="1" applyFill="1" applyBorder="1" applyAlignment="1">
      <alignment horizontal="center" vertical="center" wrapText="1"/>
    </xf>
    <xf numFmtId="14" fontId="0" fillId="38" borderId="39" xfId="0" applyNumberFormat="1" applyFill="1" applyBorder="1" applyAlignment="1">
      <alignment horizontal="center" vertical="center" wrapText="1"/>
    </xf>
    <xf numFmtId="172" fontId="2" fillId="39" borderId="32" xfId="0" applyNumberFormat="1" applyFont="1" applyFill="1" applyBorder="1" applyAlignment="1">
      <alignment horizontal="center" vertical="center" wrapText="1"/>
    </xf>
    <xf numFmtId="0" fontId="13" fillId="0" borderId="38" xfId="63" applyFont="1" applyFill="1" applyBorder="1" applyAlignment="1">
      <alignment/>
      <protection/>
    </xf>
    <xf numFmtId="14" fontId="0" fillId="38" borderId="10" xfId="0" applyNumberFormat="1" applyFont="1" applyFill="1" applyBorder="1" applyAlignment="1">
      <alignment horizontal="center" vertical="center" wrapText="1"/>
    </xf>
    <xf numFmtId="0" fontId="13" fillId="38" borderId="17" xfId="63" applyFont="1" applyFill="1" applyBorder="1" applyAlignment="1">
      <alignment/>
      <protection/>
    </xf>
    <xf numFmtId="0" fontId="13" fillId="38" borderId="17" xfId="63" applyFont="1" applyFill="1" applyBorder="1" applyAlignment="1">
      <alignment horizontal="left" vertical="center" wrapText="1"/>
      <protection/>
    </xf>
    <xf numFmtId="172" fontId="13" fillId="38" borderId="19" xfId="61" applyNumberFormat="1" applyFont="1" applyFill="1" applyBorder="1" applyAlignment="1">
      <alignment horizontal="center" vertical="center" wrapText="1"/>
      <protection/>
    </xf>
    <xf numFmtId="172" fontId="13" fillId="38" borderId="19" xfId="63" applyNumberFormat="1" applyFont="1" applyFill="1" applyBorder="1" applyAlignment="1">
      <alignment horizontal="center" vertical="center" wrapText="1"/>
      <protection/>
    </xf>
    <xf numFmtId="0" fontId="13" fillId="38" borderId="19" xfId="70" applyFont="1" applyFill="1" applyBorder="1" applyAlignment="1">
      <alignment/>
      <protection/>
    </xf>
    <xf numFmtId="0" fontId="13" fillId="38" borderId="19" xfId="70" applyFont="1" applyFill="1" applyBorder="1" applyAlignment="1">
      <alignment wrapText="1"/>
      <protection/>
    </xf>
    <xf numFmtId="172" fontId="13" fillId="38" borderId="19" xfId="70" applyNumberFormat="1" applyFont="1" applyFill="1" applyBorder="1" applyAlignment="1">
      <alignment horizontal="center" vertical="center" wrapText="1"/>
      <protection/>
    </xf>
    <xf numFmtId="172" fontId="0" fillId="38" borderId="19" xfId="70" applyNumberFormat="1" applyFont="1" applyFill="1" applyBorder="1" applyAlignment="1">
      <alignment horizontal="center" vertical="center" wrapText="1"/>
      <protection/>
    </xf>
    <xf numFmtId="173" fontId="13" fillId="38" borderId="19" xfId="70" applyNumberFormat="1" applyFont="1" applyFill="1" applyBorder="1" applyAlignment="1">
      <alignment/>
      <protection/>
    </xf>
    <xf numFmtId="14" fontId="0" fillId="38" borderId="18" xfId="0" applyNumberFormat="1" applyFill="1" applyBorder="1" applyAlignment="1">
      <alignment horizontal="left" vertical="center" wrapText="1"/>
    </xf>
    <xf numFmtId="173" fontId="13" fillId="0" borderId="19" xfId="0" applyNumberFormat="1" applyFont="1" applyFill="1" applyBorder="1" applyAlignment="1">
      <alignment/>
    </xf>
    <xf numFmtId="172" fontId="2" fillId="0" borderId="32" xfId="0" applyNumberFormat="1" applyFont="1" applyFill="1" applyBorder="1" applyAlignment="1">
      <alignment horizontal="center" vertical="top" wrapText="1"/>
    </xf>
    <xf numFmtId="0" fontId="0" fillId="34" borderId="13" xfId="0" applyFont="1" applyFill="1" applyBorder="1" applyAlignment="1">
      <alignment horizontal="center" vertical="top" wrapText="1"/>
    </xf>
    <xf numFmtId="0" fontId="13" fillId="0" borderId="38" xfId="0" applyFont="1" applyFill="1" applyBorder="1" applyAlignment="1">
      <alignment horizontal="left" vertical="center" wrapText="1"/>
    </xf>
    <xf numFmtId="0" fontId="13" fillId="0" borderId="19" xfId="0" applyFont="1" applyFill="1" applyBorder="1" applyAlignment="1">
      <alignment horizontal="left" vertical="center" wrapText="1"/>
    </xf>
    <xf numFmtId="14" fontId="0" fillId="40" borderId="18" xfId="0" applyNumberFormat="1" applyFill="1" applyBorder="1" applyAlignment="1">
      <alignment horizontal="left" vertical="center" wrapText="1"/>
    </xf>
    <xf numFmtId="0" fontId="0" fillId="40" borderId="0" xfId="0" applyFill="1" applyAlignment="1">
      <alignment/>
    </xf>
    <xf numFmtId="0" fontId="0" fillId="40" borderId="0" xfId="0" applyFill="1" applyAlignment="1">
      <alignment wrapText="1"/>
    </xf>
    <xf numFmtId="0" fontId="2" fillId="40" borderId="29" xfId="0" applyFont="1" applyFill="1" applyBorder="1" applyAlignment="1">
      <alignment horizontal="center"/>
    </xf>
    <xf numFmtId="0" fontId="0" fillId="40" borderId="10" xfId="0" applyFill="1" applyBorder="1" applyAlignment="1">
      <alignment wrapText="1"/>
    </xf>
    <xf numFmtId="0" fontId="0" fillId="40" borderId="35" xfId="0" applyFill="1" applyBorder="1" applyAlignment="1">
      <alignment vertical="top" wrapText="1"/>
    </xf>
    <xf numFmtId="0" fontId="0" fillId="40" borderId="23" xfId="0" applyFill="1" applyBorder="1" applyAlignment="1">
      <alignment/>
    </xf>
    <xf numFmtId="0" fontId="13" fillId="40" borderId="19" xfId="0" applyFont="1" applyFill="1" applyBorder="1" applyAlignment="1">
      <alignment horizontal="left" vertical="center" wrapText="1"/>
    </xf>
    <xf numFmtId="173" fontId="13" fillId="40" borderId="19" xfId="0" applyNumberFormat="1" applyFont="1" applyFill="1" applyBorder="1" applyAlignment="1">
      <alignment/>
    </xf>
    <xf numFmtId="172" fontId="2" fillId="40" borderId="22" xfId="0" applyNumberFormat="1" applyFont="1" applyFill="1" applyBorder="1" applyAlignment="1">
      <alignment horizontal="center" vertical="center" wrapText="1"/>
    </xf>
    <xf numFmtId="0" fontId="0" fillId="40" borderId="25" xfId="0" applyFill="1" applyBorder="1" applyAlignment="1">
      <alignment/>
    </xf>
    <xf numFmtId="0" fontId="0" fillId="40" borderId="36" xfId="0" applyFill="1" applyBorder="1" applyAlignment="1">
      <alignment vertical="top" wrapText="1"/>
    </xf>
    <xf numFmtId="0" fontId="0" fillId="40" borderId="24" xfId="0" applyFill="1" applyBorder="1" applyAlignment="1">
      <alignment/>
    </xf>
    <xf numFmtId="0" fontId="0" fillId="40" borderId="38" xfId="0" applyFill="1" applyBorder="1" applyAlignment="1">
      <alignment vertical="top" wrapText="1"/>
    </xf>
    <xf numFmtId="0" fontId="2" fillId="34" borderId="16" xfId="0" applyFont="1" applyFill="1" applyBorder="1" applyAlignment="1">
      <alignment horizontal="center" wrapText="1"/>
    </xf>
    <xf numFmtId="172" fontId="0" fillId="0" borderId="19" xfId="65" applyNumberFormat="1" applyFont="1" applyFill="1" applyBorder="1" applyAlignment="1">
      <alignment horizontal="center" vertical="center"/>
      <protection/>
    </xf>
    <xf numFmtId="172" fontId="12" fillId="0" borderId="19" xfId="65" applyNumberFormat="1" applyFont="1" applyFill="1" applyBorder="1" applyAlignment="1">
      <alignment horizontal="right" vertical="center"/>
      <protection/>
    </xf>
    <xf numFmtId="172" fontId="12" fillId="0" borderId="19" xfId="0" applyNumberFormat="1" applyFont="1" applyFill="1" applyBorder="1" applyAlignment="1">
      <alignment horizontal="right" vertical="center" wrapText="1"/>
    </xf>
    <xf numFmtId="172" fontId="12" fillId="38" borderId="38" xfId="65" applyNumberFormat="1" applyFont="1" applyFill="1" applyBorder="1" applyAlignment="1">
      <alignment horizontal="right" vertical="center"/>
      <protection/>
    </xf>
    <xf numFmtId="172" fontId="0" fillId="38" borderId="38" xfId="65" applyNumberFormat="1" applyFont="1" applyFill="1" applyBorder="1" applyAlignment="1">
      <alignment horizontal="center" vertical="center"/>
      <protection/>
    </xf>
    <xf numFmtId="172" fontId="12" fillId="38" borderId="38" xfId="0" applyNumberFormat="1" applyFont="1" applyFill="1" applyBorder="1" applyAlignment="1">
      <alignment horizontal="right" vertical="center" wrapText="1"/>
    </xf>
    <xf numFmtId="173" fontId="13" fillId="38" borderId="38" xfId="0" applyNumberFormat="1" applyFont="1" applyFill="1" applyBorder="1" applyAlignment="1">
      <alignment/>
    </xf>
    <xf numFmtId="0" fontId="13" fillId="38" borderId="38" xfId="0" applyFont="1" applyFill="1" applyBorder="1" applyAlignment="1">
      <alignment horizontal="left" vertical="center" wrapText="1"/>
    </xf>
    <xf numFmtId="172" fontId="0" fillId="40" borderId="19" xfId="65" applyNumberFormat="1" applyFont="1" applyFill="1" applyBorder="1" applyAlignment="1">
      <alignment horizontal="center" vertical="center"/>
      <protection/>
    </xf>
    <xf numFmtId="172" fontId="12" fillId="40" borderId="19" xfId="65" applyNumberFormat="1" applyFont="1" applyFill="1" applyBorder="1" applyAlignment="1">
      <alignment horizontal="right" vertical="center"/>
      <protection/>
    </xf>
    <xf numFmtId="172" fontId="12" fillId="40" borderId="19" xfId="0" applyNumberFormat="1" applyFont="1" applyFill="1" applyBorder="1" applyAlignment="1">
      <alignment horizontal="right" vertical="center" wrapText="1"/>
    </xf>
    <xf numFmtId="0" fontId="2" fillId="34" borderId="16" xfId="0" applyFont="1" applyFill="1" applyBorder="1" applyAlignment="1">
      <alignment horizontal="center" vertical="center"/>
    </xf>
    <xf numFmtId="0" fontId="0" fillId="34" borderId="17" xfId="0" applyFill="1" applyBorder="1" applyAlignment="1">
      <alignment horizontal="center" vertical="center" wrapText="1"/>
    </xf>
    <xf numFmtId="0" fontId="0" fillId="33" borderId="0" xfId="0" applyFont="1" applyFill="1" applyAlignment="1">
      <alignment/>
    </xf>
    <xf numFmtId="0" fontId="52" fillId="33" borderId="0" xfId="0" applyFont="1" applyFill="1" applyAlignment="1">
      <alignment/>
    </xf>
    <xf numFmtId="0" fontId="3" fillId="33" borderId="0" xfId="0" applyFont="1" applyFill="1" applyAlignment="1">
      <alignment horizontal="center"/>
    </xf>
    <xf numFmtId="0" fontId="3" fillId="33" borderId="0" xfId="58" applyFont="1" applyFill="1">
      <alignment/>
      <protection/>
    </xf>
    <xf numFmtId="172" fontId="2" fillId="0" borderId="12" xfId="58" applyNumberFormat="1" applyFont="1" applyFill="1" applyBorder="1" applyAlignment="1">
      <alignment horizontal="center" vertical="top" wrapText="1"/>
      <protection/>
    </xf>
    <xf numFmtId="0" fontId="0" fillId="0" borderId="24" xfId="58" applyFill="1" applyBorder="1">
      <alignment/>
      <protection/>
    </xf>
    <xf numFmtId="0" fontId="0" fillId="0" borderId="26" xfId="58" applyFill="1" applyBorder="1">
      <alignment/>
      <protection/>
    </xf>
    <xf numFmtId="0" fontId="0" fillId="0" borderId="27" xfId="58" applyFill="1" applyBorder="1">
      <alignment/>
      <protection/>
    </xf>
    <xf numFmtId="0" fontId="0" fillId="0" borderId="28" xfId="58" applyFill="1" applyBorder="1">
      <alignment/>
      <protection/>
    </xf>
    <xf numFmtId="0" fontId="0" fillId="40" borderId="18" xfId="0" applyFill="1" applyBorder="1" applyAlignment="1">
      <alignment wrapText="1"/>
    </xf>
    <xf numFmtId="0" fontId="2" fillId="34" borderId="30" xfId="0" applyFont="1" applyFill="1" applyBorder="1" applyAlignment="1">
      <alignment horizontal="center" wrapText="1"/>
    </xf>
    <xf numFmtId="0" fontId="7" fillId="40" borderId="0" xfId="54" applyFill="1" applyAlignment="1" applyProtection="1">
      <alignment/>
      <protection/>
    </xf>
    <xf numFmtId="0" fontId="0" fillId="40" borderId="0" xfId="0" applyFont="1" applyFill="1" applyAlignment="1">
      <alignment/>
    </xf>
    <xf numFmtId="0" fontId="0" fillId="40" borderId="0" xfId="0" applyFont="1" applyFill="1" applyAlignment="1">
      <alignment/>
    </xf>
    <xf numFmtId="0" fontId="0" fillId="40" borderId="0" xfId="0" applyFill="1" applyBorder="1" applyAlignment="1">
      <alignment/>
    </xf>
    <xf numFmtId="0" fontId="7" fillId="40" borderId="0" xfId="54" applyFill="1" applyBorder="1" applyAlignment="1" applyProtection="1">
      <alignment/>
      <protection/>
    </xf>
    <xf numFmtId="14" fontId="0" fillId="40" borderId="18" xfId="0" applyNumberFormat="1" applyFill="1" applyBorder="1" applyAlignment="1">
      <alignment horizontal="left" vertical="center" wrapText="1"/>
    </xf>
    <xf numFmtId="0" fontId="13" fillId="41" borderId="0" xfId="0" applyFont="1" applyFill="1" applyBorder="1" applyAlignment="1">
      <alignment horizontal="left" vertical="center"/>
    </xf>
    <xf numFmtId="0" fontId="0" fillId="0" borderId="0" xfId="0" applyFill="1" applyAlignment="1">
      <alignment horizontal="center" vertical="center" wrapText="1"/>
    </xf>
    <xf numFmtId="0" fontId="13" fillId="0" borderId="0" xfId="0" applyFont="1" applyFill="1" applyBorder="1" applyAlignment="1">
      <alignment horizontal="left" vertical="center"/>
    </xf>
    <xf numFmtId="0" fontId="2" fillId="34" borderId="40" xfId="0" applyFont="1" applyFill="1" applyBorder="1" applyAlignment="1">
      <alignment horizontal="center" vertical="center" wrapText="1"/>
    </xf>
    <xf numFmtId="0" fontId="2" fillId="34" borderId="41" xfId="0" applyFont="1" applyFill="1" applyBorder="1" applyAlignment="1">
      <alignment horizontal="center" vertical="center"/>
    </xf>
    <xf numFmtId="0" fontId="2" fillId="34" borderId="42" xfId="0" applyFont="1" applyFill="1" applyBorder="1" applyAlignment="1">
      <alignment horizontal="center" vertical="center"/>
    </xf>
    <xf numFmtId="0" fontId="13" fillId="40" borderId="21" xfId="0" applyFont="1" applyFill="1" applyBorder="1" applyAlignment="1">
      <alignment horizontal="left" vertical="center" wrapText="1"/>
    </xf>
    <xf numFmtId="0" fontId="0" fillId="0" borderId="0" xfId="0" applyFill="1" applyAlignment="1">
      <alignment vertical="center"/>
    </xf>
    <xf numFmtId="0" fontId="0" fillId="0" borderId="0" xfId="0" applyFill="1" applyAlignment="1">
      <alignment vertical="center" wrapText="1"/>
    </xf>
    <xf numFmtId="0" fontId="13" fillId="0" borderId="21" xfId="0" applyFont="1" applyFill="1" applyBorder="1" applyAlignment="1">
      <alignment horizontal="left" vertical="center" wrapText="1"/>
    </xf>
    <xf numFmtId="0" fontId="13" fillId="42" borderId="0" xfId="0" applyFont="1" applyFill="1" applyBorder="1" applyAlignment="1">
      <alignment horizontal="left" vertical="center"/>
    </xf>
    <xf numFmtId="0" fontId="0" fillId="0" borderId="35" xfId="58" applyFill="1" applyBorder="1" applyAlignment="1">
      <alignment horizontal="center" vertical="top" wrapText="1"/>
      <protection/>
    </xf>
    <xf numFmtId="0" fontId="0" fillId="0" borderId="43" xfId="58" applyFill="1" applyBorder="1" applyAlignment="1">
      <alignment horizontal="center" vertical="top" wrapText="1"/>
      <protection/>
    </xf>
    <xf numFmtId="0" fontId="0" fillId="0" borderId="36" xfId="58" applyFill="1" applyBorder="1" applyAlignment="1">
      <alignment horizontal="center" vertical="top" wrapText="1"/>
      <protection/>
    </xf>
    <xf numFmtId="0" fontId="0" fillId="0" borderId="23" xfId="58" applyFill="1" applyBorder="1" applyAlignment="1">
      <alignment horizontal="center" vertical="top" wrapText="1"/>
      <protection/>
    </xf>
    <xf numFmtId="0" fontId="0" fillId="0" borderId="25" xfId="58" applyFill="1" applyBorder="1" applyAlignment="1">
      <alignment horizontal="center" vertical="top" wrapText="1"/>
      <protection/>
    </xf>
    <xf numFmtId="0" fontId="0" fillId="0" borderId="27" xfId="58" applyFill="1" applyBorder="1" applyAlignment="1">
      <alignment horizontal="center" vertical="top" wrapText="1"/>
      <protection/>
    </xf>
    <xf numFmtId="173" fontId="13" fillId="41" borderId="0" xfId="0" applyNumberFormat="1" applyFont="1" applyFill="1" applyBorder="1" applyAlignment="1">
      <alignment/>
    </xf>
    <xf numFmtId="0" fontId="13" fillId="41" borderId="21" xfId="0" applyFont="1" applyFill="1" applyBorder="1" applyAlignment="1">
      <alignment horizontal="left" vertical="center"/>
    </xf>
    <xf numFmtId="0" fontId="13" fillId="40" borderId="0" xfId="0" applyFont="1" applyFill="1" applyBorder="1" applyAlignment="1">
      <alignment horizontal="left" vertical="center" wrapText="1"/>
    </xf>
    <xf numFmtId="14" fontId="34" fillId="40" borderId="18" xfId="0" applyNumberFormat="1" applyFont="1" applyFill="1" applyBorder="1" applyAlignment="1">
      <alignment horizontal="left" vertical="center" wrapText="1"/>
    </xf>
    <xf numFmtId="0" fontId="0" fillId="33" borderId="14" xfId="60" applyFont="1" applyFill="1" applyBorder="1" applyAlignment="1">
      <alignment horizontal="left" vertical="center" wrapText="1"/>
      <protection/>
    </xf>
    <xf numFmtId="0" fontId="0" fillId="33" borderId="32" xfId="60" applyFont="1" applyFill="1" applyBorder="1" applyAlignment="1">
      <alignment horizontal="left" vertical="center" wrapText="1"/>
      <protection/>
    </xf>
    <xf numFmtId="14" fontId="0" fillId="0" borderId="35" xfId="58" applyNumberFormat="1" applyFill="1" applyBorder="1" applyAlignment="1">
      <alignment horizontal="center" vertical="top" wrapText="1"/>
      <protection/>
    </xf>
    <xf numFmtId="14" fontId="0" fillId="0" borderId="23" xfId="58" applyNumberFormat="1" applyFill="1" applyBorder="1" applyAlignment="1">
      <alignment horizontal="center" vertical="top" wrapText="1"/>
      <protection/>
    </xf>
    <xf numFmtId="14" fontId="0" fillId="33" borderId="0" xfId="0" applyNumberFormat="1" applyFill="1" applyAlignment="1">
      <alignment horizontal="center"/>
    </xf>
    <xf numFmtId="172" fontId="12" fillId="0" borderId="21" xfId="0" applyNumberFormat="1" applyFont="1" applyFill="1" applyBorder="1" applyAlignment="1">
      <alignment horizontal="center" vertical="center" wrapText="1"/>
    </xf>
    <xf numFmtId="172" fontId="12" fillId="0" borderId="17" xfId="0" applyNumberFormat="1" applyFont="1" applyFill="1" applyBorder="1" applyAlignment="1">
      <alignment horizontal="center" vertical="center" wrapText="1"/>
    </xf>
    <xf numFmtId="172" fontId="0" fillId="0" borderId="38" xfId="0" applyNumberFormat="1" applyFont="1" applyFill="1" applyBorder="1" applyAlignment="1">
      <alignment horizontal="center" vertical="center" wrapText="1"/>
    </xf>
    <xf numFmtId="172" fontId="12" fillId="0" borderId="38" xfId="0" applyNumberFormat="1" applyFont="1" applyFill="1" applyBorder="1" applyAlignment="1">
      <alignment horizontal="center" vertical="center" wrapText="1"/>
    </xf>
    <xf numFmtId="0" fontId="13" fillId="43" borderId="0" xfId="58" applyFont="1" applyFill="1" applyBorder="1" applyAlignment="1">
      <alignment vertical="center"/>
      <protection/>
    </xf>
    <xf numFmtId="0" fontId="13" fillId="43" borderId="0" xfId="58" applyFont="1" applyFill="1" applyBorder="1" applyAlignment="1">
      <alignment/>
      <protection/>
    </xf>
    <xf numFmtId="0" fontId="13" fillId="41" borderId="0" xfId="58" applyFont="1" applyFill="1" applyBorder="1" applyAlignment="1">
      <alignment/>
      <protection/>
    </xf>
    <xf numFmtId="172" fontId="0" fillId="0" borderId="21" xfId="0" applyNumberFormat="1" applyFont="1" applyFill="1" applyBorder="1" applyAlignment="1">
      <alignment horizontal="center" vertical="center" wrapText="1"/>
    </xf>
    <xf numFmtId="172" fontId="12" fillId="0" borderId="20" xfId="0" applyNumberFormat="1" applyFont="1" applyFill="1" applyBorder="1" applyAlignment="1">
      <alignment horizontal="center" vertical="center" wrapText="1"/>
    </xf>
    <xf numFmtId="172" fontId="2" fillId="0" borderId="14" xfId="58" applyNumberFormat="1" applyFont="1" applyFill="1" applyBorder="1" applyAlignment="1">
      <alignment horizontal="center" vertical="top" wrapText="1"/>
      <protection/>
    </xf>
    <xf numFmtId="172" fontId="2" fillId="0" borderId="17" xfId="58" applyNumberFormat="1" applyFont="1" applyFill="1" applyBorder="1" applyAlignment="1">
      <alignment horizontal="center" vertical="top" wrapText="1"/>
      <protection/>
    </xf>
    <xf numFmtId="0" fontId="2" fillId="34" borderId="44" xfId="0" applyFont="1" applyFill="1" applyBorder="1" applyAlignment="1">
      <alignment horizontal="center" vertical="top" wrapText="1"/>
    </xf>
    <xf numFmtId="14" fontId="34" fillId="0" borderId="18" xfId="0" applyNumberFormat="1"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0" xfId="0" applyFont="1" applyFill="1" applyBorder="1" applyAlignment="1">
      <alignment horizontal="left" vertical="center"/>
    </xf>
    <xf numFmtId="0" fontId="0" fillId="41" borderId="0" xfId="58" applyFont="1" applyFill="1" applyBorder="1" applyAlignment="1">
      <alignment/>
      <protection/>
    </xf>
    <xf numFmtId="0" fontId="0" fillId="40" borderId="19" xfId="0" applyFont="1" applyFill="1" applyBorder="1" applyAlignment="1">
      <alignment horizontal="left" vertical="center" wrapText="1"/>
    </xf>
    <xf numFmtId="0" fontId="0" fillId="43" borderId="0" xfId="58" applyFont="1" applyFill="1" applyBorder="1" applyAlignment="1">
      <alignment/>
      <protection/>
    </xf>
    <xf numFmtId="0" fontId="0" fillId="0" borderId="0" xfId="58" applyFont="1" applyFill="1" applyBorder="1" applyAlignment="1">
      <alignment/>
      <protection/>
    </xf>
    <xf numFmtId="0" fontId="0" fillId="41" borderId="0" xfId="0" applyFont="1" applyFill="1" applyBorder="1" applyAlignment="1">
      <alignment horizontal="left" vertical="center"/>
    </xf>
    <xf numFmtId="0" fontId="13" fillId="41" borderId="0" xfId="0" applyFont="1" applyFill="1" applyBorder="1" applyAlignment="1">
      <alignment horizontal="left" vertical="center" wrapText="1"/>
    </xf>
    <xf numFmtId="14" fontId="0" fillId="33" borderId="45" xfId="60" applyNumberFormat="1" applyFont="1" applyFill="1" applyBorder="1" applyAlignment="1">
      <alignment horizontal="left" vertical="center" wrapText="1"/>
      <protection/>
    </xf>
    <xf numFmtId="14" fontId="0" fillId="33" borderId="46" xfId="60" applyNumberFormat="1" applyFont="1" applyFill="1" applyBorder="1" applyAlignment="1">
      <alignment horizontal="left" vertical="center" wrapText="1"/>
      <protection/>
    </xf>
    <xf numFmtId="0" fontId="0" fillId="33" borderId="47" xfId="60" applyFont="1" applyFill="1" applyBorder="1" applyAlignment="1">
      <alignment horizontal="left" vertical="center" wrapText="1"/>
      <protection/>
    </xf>
    <xf numFmtId="0" fontId="0" fillId="33" borderId="48" xfId="60" applyFont="1" applyFill="1" applyBorder="1" applyAlignment="1">
      <alignment horizontal="left" vertical="center" wrapText="1"/>
      <protection/>
    </xf>
    <xf numFmtId="0" fontId="13" fillId="43" borderId="0" xfId="0" applyFont="1" applyFill="1" applyBorder="1" applyAlignment="1">
      <alignment horizontal="left" vertical="center"/>
    </xf>
    <xf numFmtId="172" fontId="53" fillId="0" borderId="19" xfId="0" applyNumberFormat="1" applyFont="1" applyFill="1" applyBorder="1" applyAlignment="1">
      <alignment horizontal="center" vertical="center" wrapText="1"/>
    </xf>
    <xf numFmtId="172" fontId="53" fillId="0" borderId="21" xfId="0" applyNumberFormat="1" applyFont="1" applyFill="1" applyBorder="1" applyAlignment="1">
      <alignment horizontal="center" vertical="center" wrapText="1"/>
    </xf>
    <xf numFmtId="172" fontId="53" fillId="0" borderId="20" xfId="0" applyNumberFormat="1" applyFont="1" applyFill="1" applyBorder="1" applyAlignment="1">
      <alignment horizontal="center" vertical="center" wrapText="1"/>
    </xf>
    <xf numFmtId="172" fontId="53" fillId="0" borderId="0" xfId="0" applyNumberFormat="1" applyFont="1" applyFill="1" applyBorder="1" applyAlignment="1">
      <alignment horizontal="center" vertical="center" wrapText="1"/>
    </xf>
    <xf numFmtId="172" fontId="54" fillId="0" borderId="12" xfId="58" applyNumberFormat="1" applyFont="1" applyFill="1" applyBorder="1" applyAlignment="1">
      <alignment horizontal="center" vertical="top" wrapText="1"/>
      <protection/>
    </xf>
    <xf numFmtId="172" fontId="35" fillId="33" borderId="0" xfId="0" applyNumberFormat="1" applyFont="1" applyFill="1" applyAlignment="1">
      <alignment/>
    </xf>
    <xf numFmtId="0" fontId="35" fillId="0" borderId="0" xfId="0" applyFont="1" applyAlignment="1">
      <alignment/>
    </xf>
    <xf numFmtId="14" fontId="0" fillId="0" borderId="18" xfId="0" applyNumberFormat="1" applyFont="1" applyFill="1" applyBorder="1" applyAlignment="1">
      <alignment horizontal="left" vertical="center" wrapText="1"/>
    </xf>
    <xf numFmtId="172" fontId="53" fillId="0" borderId="17" xfId="0" applyNumberFormat="1" applyFont="1" applyFill="1" applyBorder="1" applyAlignment="1">
      <alignment horizontal="center" vertical="center" wrapText="1"/>
    </xf>
    <xf numFmtId="172" fontId="53" fillId="41" borderId="0" xfId="0" applyNumberFormat="1" applyFont="1" applyFill="1" applyBorder="1" applyAlignment="1">
      <alignment horizontal="center" vertical="center"/>
    </xf>
    <xf numFmtId="172" fontId="53" fillId="0" borderId="0" xfId="0" applyNumberFormat="1" applyFont="1" applyFill="1" applyBorder="1" applyAlignment="1">
      <alignment horizontal="center" vertical="center"/>
    </xf>
    <xf numFmtId="172" fontId="53" fillId="43" borderId="0" xfId="0" applyNumberFormat="1" applyFont="1" applyFill="1" applyBorder="1" applyAlignment="1">
      <alignment horizontal="center" vertical="center"/>
    </xf>
    <xf numFmtId="172" fontId="17" fillId="44" borderId="34" xfId="0" applyNumberFormat="1" applyFont="1" applyFill="1" applyBorder="1" applyAlignment="1">
      <alignment horizontal="center" vertical="center"/>
    </xf>
    <xf numFmtId="172" fontId="17" fillId="0" borderId="34" xfId="0" applyNumberFormat="1" applyFont="1" applyFill="1" applyBorder="1" applyAlignment="1">
      <alignment horizontal="center" vertical="center"/>
    </xf>
    <xf numFmtId="172" fontId="17" fillId="43" borderId="34" xfId="0" applyNumberFormat="1" applyFont="1" applyFill="1" applyBorder="1" applyAlignment="1">
      <alignment horizontal="center" vertical="center"/>
    </xf>
    <xf numFmtId="172" fontId="17" fillId="44" borderId="44" xfId="0" applyNumberFormat="1" applyFont="1" applyFill="1" applyBorder="1" applyAlignment="1">
      <alignment horizontal="center" vertical="center"/>
    </xf>
    <xf numFmtId="172" fontId="2" fillId="40" borderId="44" xfId="0" applyNumberFormat="1" applyFont="1" applyFill="1" applyBorder="1" applyAlignment="1">
      <alignment horizontal="center" vertical="center" wrapText="1"/>
    </xf>
    <xf numFmtId="172" fontId="53" fillId="41" borderId="38" xfId="58" applyNumberFormat="1" applyFont="1" applyFill="1" applyBorder="1" applyAlignment="1">
      <alignment horizontal="center" vertical="center"/>
      <protection/>
    </xf>
    <xf numFmtId="172" fontId="53" fillId="41" borderId="19" xfId="58" applyNumberFormat="1" applyFont="1" applyFill="1" applyBorder="1" applyAlignment="1">
      <alignment horizontal="center" vertical="center"/>
      <protection/>
    </xf>
    <xf numFmtId="172" fontId="53" fillId="43" borderId="19" xfId="58" applyNumberFormat="1" applyFont="1" applyFill="1" applyBorder="1" applyAlignment="1">
      <alignment horizontal="center" vertical="center"/>
      <protection/>
    </xf>
    <xf numFmtId="172" fontId="53" fillId="0" borderId="19" xfId="58" applyNumberFormat="1" applyFont="1" applyFill="1" applyBorder="1" applyAlignment="1">
      <alignment horizontal="center" vertical="center"/>
      <protection/>
    </xf>
    <xf numFmtId="172" fontId="2" fillId="0" borderId="49" xfId="58" applyNumberFormat="1" applyFont="1" applyFill="1" applyBorder="1" applyAlignment="1">
      <alignment horizontal="center" vertical="center"/>
      <protection/>
    </xf>
    <xf numFmtId="172" fontId="2" fillId="0" borderId="34" xfId="58" applyNumberFormat="1" applyFont="1" applyFill="1" applyBorder="1" applyAlignment="1">
      <alignment horizontal="center" vertical="center"/>
      <protection/>
    </xf>
    <xf numFmtId="172" fontId="2" fillId="0" borderId="44" xfId="58" applyNumberFormat="1" applyFont="1" applyFill="1" applyBorder="1" applyAlignment="1">
      <alignment horizontal="center" vertical="center"/>
      <protection/>
    </xf>
    <xf numFmtId="172" fontId="53" fillId="0" borderId="19" xfId="0" applyNumberFormat="1" applyFont="1" applyFill="1" applyBorder="1" applyAlignment="1">
      <alignment horizontal="center" vertical="center"/>
    </xf>
    <xf numFmtId="172" fontId="53" fillId="41" borderId="19" xfId="0" applyNumberFormat="1" applyFont="1" applyFill="1" applyBorder="1" applyAlignment="1">
      <alignment horizontal="center" vertical="center"/>
    </xf>
    <xf numFmtId="172" fontId="53" fillId="43" borderId="19" xfId="0" applyNumberFormat="1" applyFont="1" applyFill="1" applyBorder="1" applyAlignment="1">
      <alignment horizontal="center" vertical="center"/>
    </xf>
    <xf numFmtId="172" fontId="2" fillId="0" borderId="34" xfId="0" applyNumberFormat="1" applyFont="1" applyFill="1" applyBorder="1" applyAlignment="1">
      <alignment horizontal="center" vertical="center"/>
    </xf>
    <xf numFmtId="172" fontId="2" fillId="43" borderId="34" xfId="0" applyNumberFormat="1" applyFont="1" applyFill="1" applyBorder="1" applyAlignment="1">
      <alignment horizontal="center" vertical="center"/>
    </xf>
    <xf numFmtId="172" fontId="17" fillId="43" borderId="44" xfId="0" applyNumberFormat="1" applyFont="1" applyFill="1" applyBorder="1" applyAlignment="1">
      <alignment horizontal="center" vertical="center"/>
    </xf>
    <xf numFmtId="172" fontId="2" fillId="40" borderId="32" xfId="0" applyNumberFormat="1" applyFont="1" applyFill="1" applyBorder="1" applyAlignment="1">
      <alignment horizontal="center" vertical="center" wrapText="1"/>
    </xf>
    <xf numFmtId="180" fontId="17" fillId="43" borderId="14" xfId="0" applyNumberFormat="1" applyFont="1" applyFill="1" applyBorder="1" applyAlignment="1">
      <alignment horizontal="center" vertical="center"/>
    </xf>
    <xf numFmtId="0" fontId="2" fillId="34" borderId="50" xfId="0" applyFont="1" applyFill="1" applyBorder="1" applyAlignment="1">
      <alignment horizontal="center"/>
    </xf>
    <xf numFmtId="0" fontId="2" fillId="34" borderId="15" xfId="0" applyFont="1" applyFill="1" applyBorder="1" applyAlignment="1">
      <alignment horizontal="center"/>
    </xf>
    <xf numFmtId="0" fontId="2" fillId="34" borderId="33" xfId="0" applyFont="1" applyFill="1" applyBorder="1" applyAlignment="1">
      <alignment horizontal="center"/>
    </xf>
    <xf numFmtId="0" fontId="2" fillId="34" borderId="51" xfId="0" applyFont="1" applyFill="1" applyBorder="1" applyAlignment="1">
      <alignment horizontal="center"/>
    </xf>
    <xf numFmtId="0" fontId="2" fillId="34" borderId="52" xfId="0" applyFont="1" applyFill="1" applyBorder="1" applyAlignment="1">
      <alignment horizontal="center"/>
    </xf>
    <xf numFmtId="0" fontId="2" fillId="34" borderId="53" xfId="0" applyFont="1" applyFill="1" applyBorder="1" applyAlignment="1">
      <alignment horizontal="center"/>
    </xf>
    <xf numFmtId="0" fontId="0" fillId="0" borderId="35" xfId="58" applyFill="1" applyBorder="1" applyAlignment="1">
      <alignment horizontal="center" vertical="top" wrapText="1"/>
      <protection/>
    </xf>
    <xf numFmtId="0" fontId="0" fillId="0" borderId="43" xfId="58" applyFill="1" applyBorder="1" applyAlignment="1">
      <alignment horizontal="center" vertical="top" wrapText="1"/>
      <protection/>
    </xf>
    <xf numFmtId="0" fontId="0" fillId="0" borderId="36" xfId="58" applyFill="1" applyBorder="1" applyAlignment="1">
      <alignment horizontal="center" vertical="top" wrapText="1"/>
      <protection/>
    </xf>
    <xf numFmtId="0" fontId="0" fillId="0" borderId="23" xfId="58" applyFill="1" applyBorder="1" applyAlignment="1">
      <alignment horizontal="center" vertical="top" wrapText="1"/>
      <protection/>
    </xf>
    <xf numFmtId="0" fontId="0" fillId="0" borderId="25" xfId="58" applyFill="1" applyBorder="1" applyAlignment="1">
      <alignment horizontal="center" vertical="top" wrapText="1"/>
      <protection/>
    </xf>
    <xf numFmtId="0" fontId="0" fillId="0" borderId="27" xfId="58" applyFill="1" applyBorder="1" applyAlignment="1">
      <alignment horizontal="center" vertical="top" wrapText="1"/>
      <protection/>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A Walker" xfId="61"/>
    <cellStyle name="Normal_C Bolt" xfId="62"/>
    <cellStyle name="Normal_C Elliott" xfId="63"/>
    <cellStyle name="Normal_Data Table" xfId="64"/>
    <cellStyle name="Normal_J Chittleburgh" xfId="65"/>
    <cellStyle name="Normal_J May" xfId="66"/>
    <cellStyle name="Normal_J Thomas" xfId="67"/>
    <cellStyle name="Normal_L Rollason" xfId="68"/>
    <cellStyle name="Normal_M Lee" xfId="69"/>
    <cellStyle name="Normal_R Goldson" xfId="70"/>
    <cellStyle name="Note" xfId="71"/>
    <cellStyle name="Output" xfId="72"/>
    <cellStyle name="Percent" xfId="73"/>
    <cellStyle name="PSChar" xfId="74"/>
    <cellStyle name="Style 1" xfId="75"/>
    <cellStyle name="Title" xfId="76"/>
    <cellStyle name="Total" xfId="77"/>
    <cellStyle name="Warning Text" xfId="78"/>
  </cellStyles>
  <dxfs count="80">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H38"/>
  <sheetViews>
    <sheetView zoomScalePageLayoutView="0" workbookViewId="0" topLeftCell="A13">
      <selection activeCell="A1" sqref="A1"/>
    </sheetView>
  </sheetViews>
  <sheetFormatPr defaultColWidth="9.140625" defaultRowHeight="12.75"/>
  <cols>
    <col min="1" max="1" width="5.140625" style="1" customWidth="1"/>
    <col min="2" max="16384" width="9.140625" style="1" customWidth="1"/>
  </cols>
  <sheetData>
    <row r="1" ht="12.75">
      <c r="B1" s="2" t="s">
        <v>73</v>
      </c>
    </row>
    <row r="3" ht="12.75">
      <c r="B3" s="2" t="s">
        <v>67</v>
      </c>
    </row>
    <row r="5" ht="12.75">
      <c r="B5" s="1" t="s">
        <v>3</v>
      </c>
    </row>
    <row r="7" ht="12.75">
      <c r="B7" s="1" t="s">
        <v>4</v>
      </c>
    </row>
    <row r="8" ht="12.75">
      <c r="B8" s="1" t="s">
        <v>5</v>
      </c>
    </row>
    <row r="9" ht="12.75">
      <c r="B9" s="1" t="s">
        <v>7</v>
      </c>
    </row>
    <row r="10" ht="12.75">
      <c r="B10" s="1" t="s">
        <v>8</v>
      </c>
    </row>
    <row r="13" ht="12.75">
      <c r="B13" s="1" t="s">
        <v>6</v>
      </c>
    </row>
    <row r="15" ht="12.75">
      <c r="B15" s="2" t="s">
        <v>76</v>
      </c>
    </row>
    <row r="16" ht="12.75">
      <c r="B16" s="2"/>
    </row>
    <row r="17" ht="12.75">
      <c r="B17" s="2" t="s">
        <v>68</v>
      </c>
    </row>
    <row r="18" ht="12.75">
      <c r="B18" s="1" t="s">
        <v>14</v>
      </c>
    </row>
    <row r="19" ht="12.75">
      <c r="B19" s="1" t="s">
        <v>12</v>
      </c>
    </row>
    <row r="20" ht="12.75">
      <c r="B20" s="1" t="s">
        <v>13</v>
      </c>
    </row>
    <row r="23" ht="12.75">
      <c r="B23" s="2" t="s">
        <v>69</v>
      </c>
    </row>
    <row r="24" spans="2:8" ht="12.75">
      <c r="B24" s="1" t="s">
        <v>70</v>
      </c>
      <c r="G24" s="1" t="s">
        <v>71</v>
      </c>
      <c r="H24" s="1" t="s">
        <v>72</v>
      </c>
    </row>
    <row r="27" ht="12.75">
      <c r="B27" s="1" t="s">
        <v>2</v>
      </c>
    </row>
    <row r="29" ht="12.75">
      <c r="B29" s="2" t="s">
        <v>74</v>
      </c>
    </row>
    <row r="31" ht="12.75">
      <c r="B31" s="1" t="s">
        <v>77</v>
      </c>
    </row>
    <row r="32" ht="12.75">
      <c r="B32" s="1" t="s">
        <v>78</v>
      </c>
    </row>
    <row r="33" ht="12.75">
      <c r="B33" s="1" t="s">
        <v>9</v>
      </c>
    </row>
    <row r="34" ht="12.75">
      <c r="B34" s="1" t="s">
        <v>10</v>
      </c>
    </row>
    <row r="35" ht="12.75">
      <c r="B35" s="1" t="s">
        <v>11</v>
      </c>
    </row>
    <row r="38" ht="12.75">
      <c r="B38" s="1" t="s">
        <v>75</v>
      </c>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1:AE21"/>
  <sheetViews>
    <sheetView zoomScalePageLayoutView="0" workbookViewId="0" topLeftCell="A10">
      <selection activeCell="E15" sqref="E15"/>
    </sheetView>
  </sheetViews>
  <sheetFormatPr defaultColWidth="9.140625" defaultRowHeight="12.75"/>
  <cols>
    <col min="1" max="1" width="1.421875" style="1" customWidth="1"/>
    <col min="2" max="2" width="13.140625" style="1" customWidth="1"/>
    <col min="3" max="3" width="15.57421875" style="1" customWidth="1"/>
    <col min="4" max="4" width="13.8515625" style="1" customWidth="1"/>
    <col min="5" max="5" width="54.8515625" style="1" customWidth="1"/>
    <col min="6" max="8" width="11.8515625" style="1" customWidth="1"/>
    <col min="9" max="11" width="11.7109375" style="1" customWidth="1"/>
    <col min="12" max="12" width="23.7109375" style="1" bestFit="1" customWidth="1"/>
    <col min="13" max="16384" width="9.140625" style="1" customWidth="1"/>
  </cols>
  <sheetData>
    <row r="1" ht="12.75">
      <c r="B1" s="2" t="str">
        <f>'Master Dates'!B1</f>
        <v>OFFICE OF RAIL AND ROAD</v>
      </c>
    </row>
    <row r="2" spans="2:7" ht="12.75">
      <c r="B2" s="3" t="s">
        <v>43</v>
      </c>
      <c r="E2" s="38" t="s">
        <v>127</v>
      </c>
      <c r="F2" s="39" t="s">
        <v>58</v>
      </c>
      <c r="G2" s="40"/>
    </row>
    <row r="3" spans="2:7" ht="12.75">
      <c r="B3" s="2" t="s">
        <v>44</v>
      </c>
      <c r="E3" s="3" t="str">
        <f>'Master Dates'!E3</f>
        <v>2016-17</v>
      </c>
      <c r="F3" s="3" t="str">
        <f>'Master Dates'!F3</f>
        <v>Quarter 1</v>
      </c>
      <c r="G3" s="3" t="str">
        <f>'Master Dates'!G3</f>
        <v>01 April- 30 June 2016</v>
      </c>
    </row>
    <row r="4" ht="13.5" thickBot="1"/>
    <row r="5" spans="2:11" ht="38.25">
      <c r="B5" s="26" t="s">
        <v>45</v>
      </c>
      <c r="C5" s="25" t="s">
        <v>95</v>
      </c>
      <c r="D5" s="206" t="s">
        <v>96</v>
      </c>
      <c r="E5" s="10" t="s">
        <v>47</v>
      </c>
      <c r="F5" s="321" t="s">
        <v>51</v>
      </c>
      <c r="G5" s="322"/>
      <c r="H5" s="322"/>
      <c r="I5" s="323"/>
      <c r="J5" s="218" t="s">
        <v>50</v>
      </c>
      <c r="K5" s="230" t="s">
        <v>54</v>
      </c>
    </row>
    <row r="6" spans="2:31" s="4" customFormat="1" ht="38.25">
      <c r="B6" s="5"/>
      <c r="C6" s="93"/>
      <c r="D6" s="93"/>
      <c r="E6" s="6"/>
      <c r="F6" s="7" t="s">
        <v>48</v>
      </c>
      <c r="G6" s="9" t="s">
        <v>49</v>
      </c>
      <c r="H6" s="9" t="s">
        <v>89</v>
      </c>
      <c r="I6" s="189" t="s">
        <v>1</v>
      </c>
      <c r="J6" s="219" t="s">
        <v>52</v>
      </c>
      <c r="K6" s="274" t="s">
        <v>55</v>
      </c>
      <c r="N6" s="1"/>
      <c r="O6" s="1"/>
      <c r="P6" s="1"/>
      <c r="Q6" s="1"/>
      <c r="R6" s="1"/>
      <c r="S6" s="1"/>
      <c r="T6" s="1"/>
      <c r="U6" s="1"/>
      <c r="V6" s="1"/>
      <c r="W6" s="1"/>
      <c r="X6" s="1"/>
      <c r="Y6" s="1"/>
      <c r="Z6" s="1"/>
      <c r="AA6" s="1"/>
      <c r="AB6" s="1"/>
      <c r="AC6" s="1"/>
      <c r="AD6" s="1"/>
      <c r="AE6" s="1"/>
    </row>
    <row r="7" spans="2:11" ht="30" customHeight="1">
      <c r="B7" s="275">
        <v>42422</v>
      </c>
      <c r="C7" s="276" t="s">
        <v>253</v>
      </c>
      <c r="D7" s="276" t="s">
        <v>162</v>
      </c>
      <c r="E7" s="278" t="s">
        <v>177</v>
      </c>
      <c r="F7" s="289"/>
      <c r="G7" s="306">
        <v>106.45</v>
      </c>
      <c r="H7" s="289"/>
      <c r="I7" s="289"/>
      <c r="J7" s="291"/>
      <c r="K7" s="310">
        <f>SUM(F7:J7)</f>
        <v>106.45</v>
      </c>
    </row>
    <row r="8" spans="2:11" ht="30" customHeight="1">
      <c r="B8" s="275">
        <v>42422</v>
      </c>
      <c r="C8" s="276" t="s">
        <v>137</v>
      </c>
      <c r="D8" s="276" t="s">
        <v>137</v>
      </c>
      <c r="E8" s="278" t="s">
        <v>181</v>
      </c>
      <c r="F8" s="289"/>
      <c r="G8" s="289"/>
      <c r="H8" s="289"/>
      <c r="I8" s="307">
        <v>18.32</v>
      </c>
      <c r="J8" s="291"/>
      <c r="K8" s="311">
        <f aca="true" t="shared" si="0" ref="K8:K17">SUM(F8:J8)</f>
        <v>18.32</v>
      </c>
    </row>
    <row r="9" spans="2:11" ht="40.5" customHeight="1">
      <c r="B9" s="257">
        <v>42450</v>
      </c>
      <c r="C9" s="279" t="s">
        <v>186</v>
      </c>
      <c r="D9" s="279" t="s">
        <v>162</v>
      </c>
      <c r="E9" s="280" t="s">
        <v>177</v>
      </c>
      <c r="F9" s="289"/>
      <c r="G9" s="308"/>
      <c r="H9" s="308">
        <v>23.4</v>
      </c>
      <c r="I9" s="289"/>
      <c r="J9" s="291"/>
      <c r="K9" s="311">
        <f t="shared" si="0"/>
        <v>23.4</v>
      </c>
    </row>
    <row r="10" spans="2:11" ht="30" customHeight="1">
      <c r="B10" s="257">
        <v>42450</v>
      </c>
      <c r="C10" s="279" t="s">
        <v>254</v>
      </c>
      <c r="D10" s="279" t="s">
        <v>162</v>
      </c>
      <c r="E10" s="281" t="s">
        <v>177</v>
      </c>
      <c r="F10" s="289"/>
      <c r="G10" s="309">
        <v>84.1</v>
      </c>
      <c r="H10" s="289"/>
      <c r="I10" s="289"/>
      <c r="J10" s="291"/>
      <c r="K10" s="311">
        <f t="shared" si="0"/>
        <v>84.1</v>
      </c>
    </row>
    <row r="11" spans="2:11" ht="30" customHeight="1">
      <c r="B11" s="162">
        <v>42481</v>
      </c>
      <c r="C11" s="199" t="s">
        <v>254</v>
      </c>
      <c r="D11" s="191" t="s">
        <v>162</v>
      </c>
      <c r="E11" s="268" t="s">
        <v>187</v>
      </c>
      <c r="F11" s="289"/>
      <c r="G11" s="308">
        <v>85.1</v>
      </c>
      <c r="H11" s="289"/>
      <c r="I11" s="289"/>
      <c r="J11" s="291"/>
      <c r="K11" s="311">
        <f t="shared" si="0"/>
        <v>85.1</v>
      </c>
    </row>
    <row r="12" spans="2:11" ht="30" customHeight="1">
      <c r="B12" s="162">
        <v>42485</v>
      </c>
      <c r="C12" s="191" t="s">
        <v>188</v>
      </c>
      <c r="D12" s="191" t="s">
        <v>178</v>
      </c>
      <c r="E12" s="269" t="s">
        <v>177</v>
      </c>
      <c r="F12" s="289"/>
      <c r="G12" s="291">
        <v>14.85</v>
      </c>
      <c r="H12" s="289"/>
      <c r="I12" s="289"/>
      <c r="J12" s="294"/>
      <c r="K12" s="311">
        <f>SUM(F12:I12)</f>
        <v>14.85</v>
      </c>
    </row>
    <row r="13" spans="2:11" ht="40.5" customHeight="1">
      <c r="B13" s="162">
        <v>42485</v>
      </c>
      <c r="C13" s="191" t="s">
        <v>136</v>
      </c>
      <c r="D13" s="191" t="s">
        <v>162</v>
      </c>
      <c r="E13" s="268" t="s">
        <v>177</v>
      </c>
      <c r="F13" s="289"/>
      <c r="G13" s="308">
        <v>3.52</v>
      </c>
      <c r="H13" s="289"/>
      <c r="I13" s="289"/>
      <c r="J13" s="291"/>
      <c r="K13" s="311">
        <f t="shared" si="0"/>
        <v>3.52</v>
      </c>
    </row>
    <row r="14" spans="2:11" ht="30" customHeight="1">
      <c r="B14" s="162">
        <v>42510</v>
      </c>
      <c r="C14" s="191" t="s">
        <v>254</v>
      </c>
      <c r="D14" s="191" t="s">
        <v>162</v>
      </c>
      <c r="E14" s="269" t="s">
        <v>177</v>
      </c>
      <c r="F14" s="289"/>
      <c r="G14" s="307">
        <v>50.4</v>
      </c>
      <c r="H14" s="289"/>
      <c r="I14" s="289"/>
      <c r="J14" s="291"/>
      <c r="K14" s="311">
        <f t="shared" si="0"/>
        <v>50.4</v>
      </c>
    </row>
    <row r="15" spans="2:11" ht="30" customHeight="1">
      <c r="B15" s="162">
        <v>42523</v>
      </c>
      <c r="C15" s="191" t="s">
        <v>254</v>
      </c>
      <c r="D15" s="191" t="s">
        <v>162</v>
      </c>
      <c r="E15" s="268" t="s">
        <v>255</v>
      </c>
      <c r="F15" s="289"/>
      <c r="G15" s="308">
        <v>110.2</v>
      </c>
      <c r="H15" s="289"/>
      <c r="I15" s="289"/>
      <c r="J15" s="291"/>
      <c r="K15" s="311">
        <f t="shared" si="0"/>
        <v>110.2</v>
      </c>
    </row>
    <row r="16" spans="2:11" ht="30" customHeight="1">
      <c r="B16" s="162">
        <v>42548</v>
      </c>
      <c r="C16" s="191" t="s">
        <v>254</v>
      </c>
      <c r="D16" s="191" t="s">
        <v>162</v>
      </c>
      <c r="E16" s="269" t="s">
        <v>177</v>
      </c>
      <c r="F16" s="289"/>
      <c r="G16" s="307">
        <v>110.2</v>
      </c>
      <c r="H16" s="289"/>
      <c r="I16" s="289"/>
      <c r="J16" s="291"/>
      <c r="K16" s="311">
        <f t="shared" si="0"/>
        <v>110.2</v>
      </c>
    </row>
    <row r="17" spans="2:11" ht="30" customHeight="1">
      <c r="B17" s="162">
        <v>42548</v>
      </c>
      <c r="C17" s="191" t="s">
        <v>175</v>
      </c>
      <c r="D17" s="191" t="s">
        <v>176</v>
      </c>
      <c r="E17" s="268" t="s">
        <v>177</v>
      </c>
      <c r="F17" s="289"/>
      <c r="G17" s="289"/>
      <c r="H17" s="289"/>
      <c r="I17" s="308">
        <v>109.23</v>
      </c>
      <c r="J17" s="291"/>
      <c r="K17" s="312">
        <f t="shared" si="0"/>
        <v>109.23</v>
      </c>
    </row>
    <row r="18" spans="2:11" ht="12.75">
      <c r="B18" s="248"/>
      <c r="C18" s="249"/>
      <c r="D18" s="249"/>
      <c r="E18" s="250"/>
      <c r="F18" s="224">
        <f aca="true" t="shared" si="1" ref="F18:K18">SUM(F7:F17)</f>
        <v>0</v>
      </c>
      <c r="G18" s="224">
        <f t="shared" si="1"/>
        <v>564.8199999999999</v>
      </c>
      <c r="H18" s="224">
        <f t="shared" si="1"/>
        <v>23.4</v>
      </c>
      <c r="I18" s="224">
        <f t="shared" si="1"/>
        <v>127.55000000000001</v>
      </c>
      <c r="J18" s="224">
        <f t="shared" si="1"/>
        <v>0</v>
      </c>
      <c r="K18" s="273">
        <f t="shared" si="1"/>
        <v>715.77</v>
      </c>
    </row>
    <row r="19" spans="2:11" ht="13.5" thickBot="1">
      <c r="B19" s="251"/>
      <c r="C19" s="252"/>
      <c r="D19" s="252"/>
      <c r="E19" s="253"/>
      <c r="F19" s="226"/>
      <c r="G19" s="226"/>
      <c r="H19" s="225"/>
      <c r="I19" s="227"/>
      <c r="J19" s="225"/>
      <c r="K19" s="228"/>
    </row>
    <row r="21" ht="12.75">
      <c r="B21" s="1" t="s">
        <v>250</v>
      </c>
    </row>
  </sheetData>
  <sheetProtection/>
  <mergeCells count="1">
    <mergeCell ref="F5:I5"/>
  </mergeCells>
  <conditionalFormatting sqref="C9">
    <cfRule type="expression" priority="32" dxfId="0">
      <formula>MOD(ROW(),2)=1</formula>
    </cfRule>
  </conditionalFormatting>
  <conditionalFormatting sqref="D9 D11">
    <cfRule type="expression" priority="31" dxfId="0">
      <formula>MOD(ROW(),2)=1</formula>
    </cfRule>
  </conditionalFormatting>
  <conditionalFormatting sqref="I15:I16">
    <cfRule type="expression" priority="22" dxfId="0">
      <formula>MOD(ROW(),2)=1</formula>
    </cfRule>
  </conditionalFormatting>
  <conditionalFormatting sqref="F8:G8 B9:D10 E9:F9 B11:C11 B12:D13 B14:C14 F16 E14 E17:F17 B15:F15 J15:J17 D16 B16:C17 J8 F10 E11:G11 F12:F14">
    <cfRule type="expression" priority="35" dxfId="0">
      <formula>MOD(ROW(),2)=1</formula>
    </cfRule>
  </conditionalFormatting>
  <conditionalFormatting sqref="D15 D17">
    <cfRule type="expression" priority="24" dxfId="0">
      <formula>MOD(ROW(),2)=1</formula>
    </cfRule>
  </conditionalFormatting>
  <conditionalFormatting sqref="I15">
    <cfRule type="expression" priority="23" dxfId="0">
      <formula>MOD(ROW(),2)=1</formula>
    </cfRule>
  </conditionalFormatting>
  <conditionalFormatting sqref="H17 H14:H15">
    <cfRule type="expression" priority="20" dxfId="0">
      <formula>MOD(ROW(),2)=1</formula>
    </cfRule>
  </conditionalFormatting>
  <conditionalFormatting sqref="I7">
    <cfRule type="expression" priority="21" dxfId="0">
      <formula>MOD(ROW(),2)=1</formula>
    </cfRule>
  </conditionalFormatting>
  <conditionalFormatting sqref="E12">
    <cfRule type="expression" priority="12" dxfId="0">
      <formula>MOD(ROW(),2)=1</formula>
    </cfRule>
  </conditionalFormatting>
  <conditionalFormatting sqref="E12">
    <cfRule type="expression" priority="11" dxfId="0">
      <formula>MOD(ROW(),2)=1</formula>
    </cfRule>
  </conditionalFormatting>
  <conditionalFormatting sqref="E13">
    <cfRule type="expression" priority="10" dxfId="0">
      <formula>MOD(ROW(),2)=1</formula>
    </cfRule>
  </conditionalFormatting>
  <conditionalFormatting sqref="G7">
    <cfRule type="expression" priority="9" dxfId="0">
      <formula>MOD(ROW(),2)=1</formula>
    </cfRule>
  </conditionalFormatting>
  <conditionalFormatting sqref="I8">
    <cfRule type="expression" priority="8" dxfId="0">
      <formula>MOD(ROW(),2)=1</formula>
    </cfRule>
  </conditionalFormatting>
  <conditionalFormatting sqref="G9">
    <cfRule type="expression" priority="7" dxfId="0">
      <formula>MOD(ROW(),2)=1</formula>
    </cfRule>
  </conditionalFormatting>
  <conditionalFormatting sqref="G14:G15">
    <cfRule type="expression" priority="5" dxfId="0">
      <formula>MOD(ROW(),2)=1</formula>
    </cfRule>
  </conditionalFormatting>
  <conditionalFormatting sqref="G10">
    <cfRule type="expression" priority="6" dxfId="0">
      <formula>MOD(ROW(),2)=1</formula>
    </cfRule>
  </conditionalFormatting>
  <conditionalFormatting sqref="I17">
    <cfRule type="expression" priority="3" dxfId="0">
      <formula>MOD(ROW(),2)=1</formula>
    </cfRule>
  </conditionalFormatting>
  <conditionalFormatting sqref="G16 G13:G14">
    <cfRule type="expression" priority="4" dxfId="0">
      <formula>MOD(ROW(),2)=1</formula>
    </cfRule>
  </conditionalFormatting>
  <conditionalFormatting sqref="H9">
    <cfRule type="expression" priority="1" dxfId="0">
      <formula>MOD(ROW(),2)=1</formula>
    </cfRule>
  </conditionalFormatting>
  <conditionalFormatting sqref="I17">
    <cfRule type="expression" priority="2" dxfId="0">
      <formula>MOD(ROW(),2)=1</formula>
    </cfRule>
  </conditionalFormatting>
  <conditionalFormatting sqref="K7:K17 I13:J14 I9:J11 I12 G12">
    <cfRule type="expression" priority="39" dxfId="0">
      <formula>MOD(ROW(),2)=1</formula>
    </cfRule>
  </conditionalFormatting>
  <conditionalFormatting sqref="E7">
    <cfRule type="expression" priority="37" dxfId="0">
      <formula>MOD(ROW(),2)=1</formula>
    </cfRule>
  </conditionalFormatting>
  <conditionalFormatting sqref="B7:D7 F7 J7 C8">
    <cfRule type="expression" priority="38" dxfId="0">
      <formula>MOD(ROW(),2)=1</formula>
    </cfRule>
  </conditionalFormatting>
  <conditionalFormatting sqref="E8 E16:E17 E10:E11 E13:E14">
    <cfRule type="expression" priority="34" dxfId="0">
      <formula>MOD(ROW(),2)=1</formula>
    </cfRule>
  </conditionalFormatting>
  <conditionalFormatting sqref="E9:E10">
    <cfRule type="expression" priority="33" dxfId="0">
      <formula>MOD(ROW(),2)=1</formula>
    </cfRule>
  </conditionalFormatting>
  <conditionalFormatting sqref="B10:B11 B8 D10:D11 B13:B14 C11 D13:D14 C14 B16:B17 F17 J17 F14:F15 J15 D16:D17 F8:G8 J8 I9:J9 I14:J14 D8 F9 F11:G11 F12">
    <cfRule type="expression" priority="36" dxfId="0">
      <formula>MOD(ROW(),2)=1</formula>
    </cfRule>
  </conditionalFormatting>
  <conditionalFormatting sqref="C10:C11 C13:C14">
    <cfRule type="expression" priority="30" dxfId="0">
      <formula>MOD(ROW(),2)=1</formula>
    </cfRule>
  </conditionalFormatting>
  <conditionalFormatting sqref="E13">
    <cfRule type="expression" priority="29" dxfId="0">
      <formula>MOD(ROW(),2)=1</formula>
    </cfRule>
  </conditionalFormatting>
  <conditionalFormatting sqref="C12">
    <cfRule type="expression" priority="28" dxfId="0">
      <formula>MOD(ROW(),2)=1</formula>
    </cfRule>
  </conditionalFormatting>
  <conditionalFormatting sqref="D12 D14">
    <cfRule type="expression" priority="27" dxfId="0">
      <formula>MOD(ROW(),2)=1</formula>
    </cfRule>
  </conditionalFormatting>
  <conditionalFormatting sqref="E15:E16">
    <cfRule type="expression" priority="26" dxfId="0">
      <formula>MOD(ROW(),2)=1</formula>
    </cfRule>
  </conditionalFormatting>
  <conditionalFormatting sqref="C15:C17">
    <cfRule type="expression" priority="25" dxfId="0">
      <formula>MOD(ROW(),2)=1</formula>
    </cfRule>
  </conditionalFormatting>
  <conditionalFormatting sqref="H13:H17">
    <cfRule type="expression" priority="19" dxfId="0">
      <formula>MOD(ROW(),2)=1</formula>
    </cfRule>
  </conditionalFormatting>
  <conditionalFormatting sqref="H8 H10:H12">
    <cfRule type="expression" priority="16" dxfId="0">
      <formula>MOD(ROW(),2)=1</formula>
    </cfRule>
  </conditionalFormatting>
  <conditionalFormatting sqref="H7">
    <cfRule type="expression" priority="18" dxfId="0">
      <formula>MOD(ROW(),2)=1</formula>
    </cfRule>
  </conditionalFormatting>
  <conditionalFormatting sqref="H8 H11:H12">
    <cfRule type="expression" priority="17" dxfId="0">
      <formula>MOD(ROW(),2)=1</formula>
    </cfRule>
  </conditionalFormatting>
  <conditionalFormatting sqref="G17">
    <cfRule type="expression" priority="14" dxfId="0">
      <formula>MOD(ROW(),2)=1</formula>
    </cfRule>
  </conditionalFormatting>
  <conditionalFormatting sqref="G17">
    <cfRule type="expression" priority="15" dxfId="0">
      <formula>MOD(ROW(),2)=1</formula>
    </cfRule>
  </conditionalFormatting>
  <conditionalFormatting sqref="E11">
    <cfRule type="expression" priority="13"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s>
  <printOptions/>
  <pageMargins left="0.75" right="0.75" top="0.56" bottom="0.55" header="0.5" footer="0.5"/>
  <pageSetup fitToHeight="1" fitToWidth="1" horizontalDpi="600" verticalDpi="600" orientation="landscape" paperSize="9" scale="37" r:id="rId1"/>
</worksheet>
</file>

<file path=xl/worksheets/sheet11.xml><?xml version="1.0" encoding="utf-8"?>
<worksheet xmlns="http://schemas.openxmlformats.org/spreadsheetml/2006/main" xmlns:r="http://schemas.openxmlformats.org/officeDocument/2006/relationships">
  <sheetPr>
    <pageSetUpPr fitToPage="1"/>
  </sheetPr>
  <dimension ref="B1:AE25"/>
  <sheetViews>
    <sheetView zoomScalePageLayoutView="0" workbookViewId="0" topLeftCell="A6">
      <selection activeCell="A1" sqref="A1"/>
    </sheetView>
  </sheetViews>
  <sheetFormatPr defaultColWidth="9.140625" defaultRowHeight="12.75"/>
  <cols>
    <col min="1" max="1" width="1.421875" style="1" customWidth="1"/>
    <col min="2" max="2" width="11.140625" style="1" customWidth="1"/>
    <col min="3" max="4" width="13.8515625" style="1" customWidth="1"/>
    <col min="5" max="5" width="55.7109375" style="1" bestFit="1" customWidth="1"/>
    <col min="6" max="8" width="11.8515625" style="1" customWidth="1"/>
    <col min="9" max="11" width="11.7109375" style="1" customWidth="1"/>
    <col min="12" max="12" width="23.7109375" style="1" bestFit="1" customWidth="1"/>
    <col min="13" max="16384" width="9.140625" style="1" customWidth="1"/>
  </cols>
  <sheetData>
    <row r="1" ht="12.75">
      <c r="B1" s="2" t="str">
        <f>'Master Dates'!B1</f>
        <v>OFFICE OF RAIL AND ROAD</v>
      </c>
    </row>
    <row r="2" spans="2:7" ht="12.75">
      <c r="B2" s="3" t="s">
        <v>43</v>
      </c>
      <c r="E2" s="38" t="s">
        <v>128</v>
      </c>
      <c r="F2" s="39" t="s">
        <v>58</v>
      </c>
      <c r="G2" s="40"/>
    </row>
    <row r="3" spans="2:7" ht="12.75">
      <c r="B3" s="2" t="s">
        <v>44</v>
      </c>
      <c r="E3" s="3" t="str">
        <f>'Master Dates'!E3</f>
        <v>2016-17</v>
      </c>
      <c r="F3" s="3" t="str">
        <f>'Master Dates'!F3</f>
        <v>Quarter 1</v>
      </c>
      <c r="G3" s="3" t="str">
        <f>'Master Dates'!G3</f>
        <v>01 April- 30 June 2016</v>
      </c>
    </row>
    <row r="4" ht="13.5" thickBot="1"/>
    <row r="5" spans="2:11" ht="38.25">
      <c r="B5" s="26" t="s">
        <v>45</v>
      </c>
      <c r="C5" s="25" t="s">
        <v>95</v>
      </c>
      <c r="D5" s="206" t="s">
        <v>96</v>
      </c>
      <c r="E5" s="10" t="s">
        <v>47</v>
      </c>
      <c r="F5" s="321" t="s">
        <v>51</v>
      </c>
      <c r="G5" s="322"/>
      <c r="H5" s="322"/>
      <c r="I5" s="323"/>
      <c r="J5" s="218" t="s">
        <v>50</v>
      </c>
      <c r="K5" s="230" t="s">
        <v>54</v>
      </c>
    </row>
    <row r="6" spans="2:31" s="4" customFormat="1" ht="38.25">
      <c r="B6" s="5"/>
      <c r="C6" s="93"/>
      <c r="D6" s="93"/>
      <c r="E6" s="6"/>
      <c r="F6" s="7" t="s">
        <v>48</v>
      </c>
      <c r="G6" s="9" t="s">
        <v>49</v>
      </c>
      <c r="H6" s="9" t="s">
        <v>89</v>
      </c>
      <c r="I6" s="189" t="s">
        <v>1</v>
      </c>
      <c r="J6" s="219" t="s">
        <v>52</v>
      </c>
      <c r="K6" s="31" t="s">
        <v>55</v>
      </c>
      <c r="N6" s="1"/>
      <c r="O6" s="1"/>
      <c r="P6" s="1"/>
      <c r="Q6" s="1"/>
      <c r="R6" s="1"/>
      <c r="S6" s="1"/>
      <c r="T6" s="1"/>
      <c r="U6" s="1"/>
      <c r="V6" s="1"/>
      <c r="W6" s="1"/>
      <c r="X6" s="1"/>
      <c r="Y6" s="1"/>
      <c r="Z6" s="1"/>
      <c r="AA6" s="1"/>
      <c r="AB6" s="1"/>
      <c r="AC6" s="1"/>
      <c r="AD6" s="1"/>
      <c r="AE6" s="1"/>
    </row>
    <row r="7" spans="2:11" ht="30" customHeight="1">
      <c r="B7" s="162">
        <v>42422</v>
      </c>
      <c r="C7" s="199" t="s">
        <v>137</v>
      </c>
      <c r="D7" s="191" t="s">
        <v>137</v>
      </c>
      <c r="E7" s="237" t="s">
        <v>181</v>
      </c>
      <c r="F7" s="289"/>
      <c r="G7" s="289"/>
      <c r="H7" s="289"/>
      <c r="I7" s="289">
        <v>18.32</v>
      </c>
      <c r="J7" s="289"/>
      <c r="K7" s="112">
        <f>SUM(F7:J7)</f>
        <v>18.32</v>
      </c>
    </row>
    <row r="8" spans="2:11" ht="30" customHeight="1">
      <c r="B8" s="162">
        <v>42437</v>
      </c>
      <c r="C8" s="199" t="s">
        <v>137</v>
      </c>
      <c r="D8" s="191" t="s">
        <v>137</v>
      </c>
      <c r="E8" s="255" t="s">
        <v>189</v>
      </c>
      <c r="F8" s="289"/>
      <c r="G8" s="289"/>
      <c r="H8" s="289"/>
      <c r="I8" s="289"/>
      <c r="J8" s="289">
        <v>6.84</v>
      </c>
      <c r="K8" s="112">
        <f aca="true" t="shared" si="0" ref="K8:K21">SUM(F8:J8)</f>
        <v>6.84</v>
      </c>
    </row>
    <row r="9" spans="2:11" ht="30" customHeight="1">
      <c r="B9" s="162">
        <v>42450</v>
      </c>
      <c r="C9" s="199" t="s">
        <v>247</v>
      </c>
      <c r="D9" s="191" t="s">
        <v>162</v>
      </c>
      <c r="E9" s="237" t="s">
        <v>177</v>
      </c>
      <c r="F9" s="289"/>
      <c r="G9" s="289">
        <v>142.4</v>
      </c>
      <c r="H9" s="289"/>
      <c r="I9" s="289"/>
      <c r="J9" s="289"/>
      <c r="K9" s="112">
        <f t="shared" si="0"/>
        <v>142.4</v>
      </c>
    </row>
    <row r="10" spans="2:11" ht="30" customHeight="1">
      <c r="B10" s="162">
        <v>42450</v>
      </c>
      <c r="C10" s="199" t="s">
        <v>170</v>
      </c>
      <c r="D10" s="191" t="s">
        <v>162</v>
      </c>
      <c r="E10" s="237" t="s">
        <v>183</v>
      </c>
      <c r="F10" s="289"/>
      <c r="G10" s="289">
        <v>4.6</v>
      </c>
      <c r="H10" s="289"/>
      <c r="I10" s="289"/>
      <c r="J10" s="289"/>
      <c r="K10" s="112">
        <f t="shared" si="0"/>
        <v>4.6</v>
      </c>
    </row>
    <row r="11" spans="2:11" ht="30" customHeight="1">
      <c r="B11" s="275">
        <v>42450</v>
      </c>
      <c r="C11" s="276" t="s">
        <v>137</v>
      </c>
      <c r="D11" s="276" t="s">
        <v>137</v>
      </c>
      <c r="E11" s="282" t="s">
        <v>181</v>
      </c>
      <c r="F11" s="289"/>
      <c r="G11" s="289"/>
      <c r="H11" s="289"/>
      <c r="I11" s="289">
        <v>26.93</v>
      </c>
      <c r="J11" s="289"/>
      <c r="K11" s="112">
        <f t="shared" si="0"/>
        <v>26.93</v>
      </c>
    </row>
    <row r="12" spans="2:11" ht="30" customHeight="1">
      <c r="B12" s="275">
        <v>42450</v>
      </c>
      <c r="C12" s="276" t="s">
        <v>164</v>
      </c>
      <c r="D12" s="276" t="s">
        <v>154</v>
      </c>
      <c r="E12" s="282" t="s">
        <v>177</v>
      </c>
      <c r="F12" s="289"/>
      <c r="G12" s="289"/>
      <c r="H12" s="289"/>
      <c r="I12" s="289">
        <v>109.23</v>
      </c>
      <c r="J12" s="289"/>
      <c r="K12" s="112">
        <f t="shared" si="0"/>
        <v>109.23</v>
      </c>
    </row>
    <row r="13" spans="2:11" ht="46.5" customHeight="1">
      <c r="B13" s="162">
        <v>42485</v>
      </c>
      <c r="C13" s="199" t="s">
        <v>171</v>
      </c>
      <c r="D13" s="191" t="s">
        <v>178</v>
      </c>
      <c r="E13" s="237" t="s">
        <v>180</v>
      </c>
      <c r="F13" s="289"/>
      <c r="G13" s="289">
        <v>82.3</v>
      </c>
      <c r="H13" s="289"/>
      <c r="I13" s="289"/>
      <c r="J13" s="289"/>
      <c r="K13" s="112">
        <f t="shared" si="0"/>
        <v>82.3</v>
      </c>
    </row>
    <row r="14" spans="2:11" ht="46.5" customHeight="1">
      <c r="B14" s="162">
        <v>42485</v>
      </c>
      <c r="C14" s="191" t="s">
        <v>136</v>
      </c>
      <c r="D14" s="191" t="s">
        <v>162</v>
      </c>
      <c r="E14" s="237" t="s">
        <v>180</v>
      </c>
      <c r="F14" s="289"/>
      <c r="G14" s="289">
        <v>3.53</v>
      </c>
      <c r="H14" s="289"/>
      <c r="I14" s="289"/>
      <c r="J14" s="289"/>
      <c r="K14" s="112">
        <f t="shared" si="0"/>
        <v>3.53</v>
      </c>
    </row>
    <row r="15" spans="2:11" ht="46.5" customHeight="1">
      <c r="B15" s="162">
        <v>42486</v>
      </c>
      <c r="C15" s="191" t="s">
        <v>172</v>
      </c>
      <c r="D15" s="191" t="s">
        <v>178</v>
      </c>
      <c r="E15" s="237" t="s">
        <v>180</v>
      </c>
      <c r="F15" s="289"/>
      <c r="G15" s="289">
        <v>82.7</v>
      </c>
      <c r="H15" s="289"/>
      <c r="I15" s="289"/>
      <c r="J15" s="289"/>
      <c r="K15" s="112">
        <f t="shared" si="0"/>
        <v>82.7</v>
      </c>
    </row>
    <row r="16" spans="2:11" ht="46.5" customHeight="1">
      <c r="B16" s="162">
        <v>42489</v>
      </c>
      <c r="C16" s="191" t="s">
        <v>137</v>
      </c>
      <c r="D16" s="191" t="s">
        <v>137</v>
      </c>
      <c r="E16" s="237" t="s">
        <v>190</v>
      </c>
      <c r="F16" s="289"/>
      <c r="G16" s="289"/>
      <c r="H16" s="289"/>
      <c r="I16" s="289"/>
      <c r="J16" s="289">
        <v>1.44</v>
      </c>
      <c r="K16" s="112">
        <f t="shared" si="0"/>
        <v>1.44</v>
      </c>
    </row>
    <row r="17" spans="2:11" ht="46.5" customHeight="1">
      <c r="B17" s="162">
        <v>42489</v>
      </c>
      <c r="C17" s="191" t="s">
        <v>137</v>
      </c>
      <c r="D17" s="191" t="s">
        <v>137</v>
      </c>
      <c r="E17" s="283" t="s">
        <v>191</v>
      </c>
      <c r="F17" s="289"/>
      <c r="G17" s="289"/>
      <c r="H17" s="289"/>
      <c r="I17" s="289"/>
      <c r="J17" s="289">
        <v>7.19</v>
      </c>
      <c r="K17" s="112">
        <f t="shared" si="0"/>
        <v>7.19</v>
      </c>
    </row>
    <row r="18" spans="2:11" ht="46.5" customHeight="1">
      <c r="B18" s="162">
        <v>42493</v>
      </c>
      <c r="C18" s="191" t="s">
        <v>248</v>
      </c>
      <c r="D18" s="191" t="s">
        <v>162</v>
      </c>
      <c r="E18" s="283" t="s">
        <v>192</v>
      </c>
      <c r="F18" s="289"/>
      <c r="G18" s="289">
        <v>143.4</v>
      </c>
      <c r="H18" s="289"/>
      <c r="I18" s="289"/>
      <c r="J18" s="289"/>
      <c r="K18" s="112">
        <f t="shared" si="0"/>
        <v>143.4</v>
      </c>
    </row>
    <row r="19" spans="2:11" ht="46.5" customHeight="1">
      <c r="B19" s="162">
        <v>42513</v>
      </c>
      <c r="C19" s="191" t="s">
        <v>248</v>
      </c>
      <c r="D19" s="191" t="s">
        <v>162</v>
      </c>
      <c r="E19" s="237" t="s">
        <v>177</v>
      </c>
      <c r="F19" s="289"/>
      <c r="G19" s="289">
        <v>143.4</v>
      </c>
      <c r="H19" s="289"/>
      <c r="I19" s="289"/>
      <c r="J19" s="289"/>
      <c r="K19" s="112">
        <f t="shared" si="0"/>
        <v>143.4</v>
      </c>
    </row>
    <row r="20" spans="2:11" ht="40.5" customHeight="1">
      <c r="B20" s="162">
        <v>42513</v>
      </c>
      <c r="C20" s="191" t="s">
        <v>175</v>
      </c>
      <c r="D20" s="191" t="s">
        <v>176</v>
      </c>
      <c r="E20" s="237" t="s">
        <v>177</v>
      </c>
      <c r="F20" s="289"/>
      <c r="G20" s="289"/>
      <c r="H20" s="289"/>
      <c r="I20" s="289">
        <v>109.23</v>
      </c>
      <c r="J20" s="289"/>
      <c r="K20" s="112">
        <f t="shared" si="0"/>
        <v>109.23</v>
      </c>
    </row>
    <row r="21" spans="2:11" ht="30" customHeight="1">
      <c r="B21" s="236">
        <v>42548</v>
      </c>
      <c r="C21" s="199" t="s">
        <v>175</v>
      </c>
      <c r="D21" s="199" t="s">
        <v>176</v>
      </c>
      <c r="E21" s="256" t="s">
        <v>177</v>
      </c>
      <c r="F21" s="289"/>
      <c r="G21" s="289"/>
      <c r="H21" s="289"/>
      <c r="I21" s="289">
        <v>109.23</v>
      </c>
      <c r="J21" s="289"/>
      <c r="K21" s="112">
        <f t="shared" si="0"/>
        <v>109.23</v>
      </c>
    </row>
    <row r="22" spans="2:11" ht="12.75">
      <c r="B22" s="248"/>
      <c r="C22" s="249"/>
      <c r="D22" s="249"/>
      <c r="E22" s="250"/>
      <c r="F22" s="224">
        <f aca="true" t="shared" si="1" ref="F22:K22">SUM(F7:F21)</f>
        <v>0</v>
      </c>
      <c r="G22" s="224">
        <f t="shared" si="1"/>
        <v>602.33</v>
      </c>
      <c r="H22" s="224">
        <f t="shared" si="1"/>
        <v>0</v>
      </c>
      <c r="I22" s="224">
        <f t="shared" si="1"/>
        <v>372.94000000000005</v>
      </c>
      <c r="J22" s="224">
        <f t="shared" si="1"/>
        <v>15.469999999999999</v>
      </c>
      <c r="K22" s="272">
        <f t="shared" si="1"/>
        <v>990.74</v>
      </c>
    </row>
    <row r="23" spans="2:11" ht="13.5" thickBot="1">
      <c r="B23" s="251"/>
      <c r="C23" s="252"/>
      <c r="D23" s="252"/>
      <c r="E23" s="253"/>
      <c r="F23" s="226"/>
      <c r="G23" s="226"/>
      <c r="H23" s="225"/>
      <c r="I23" s="227"/>
      <c r="J23" s="225"/>
      <c r="K23" s="228"/>
    </row>
    <row r="25" ht="12.75">
      <c r="B25" s="1" t="s">
        <v>250</v>
      </c>
    </row>
  </sheetData>
  <sheetProtection/>
  <mergeCells count="1">
    <mergeCell ref="F5:I5"/>
  </mergeCells>
  <conditionalFormatting sqref="K13:K21 I11:I12 H7:K7 B7:F12 H8:H12 J8:K12 G9 I9">
    <cfRule type="expression" priority="29" dxfId="0">
      <formula>MOD(ROW(),2)=1</formula>
    </cfRule>
  </conditionalFormatting>
  <conditionalFormatting sqref="F13:F19 B20:D21 E20:F20 F21 J13:J21 H13:H19">
    <cfRule type="expression" priority="26" dxfId="0">
      <formula>MOD(ROW(),2)=1</formula>
    </cfRule>
  </conditionalFormatting>
  <conditionalFormatting sqref="C13:C19">
    <cfRule type="expression" priority="28" dxfId="0">
      <formula>MOD(ROW(),2)=1</formula>
    </cfRule>
  </conditionalFormatting>
  <conditionalFormatting sqref="B21 B13:B19 D21 F13:F20 J13:J20 D13:D19 H13:H19">
    <cfRule type="expression" priority="27" dxfId="0">
      <formula>MOD(ROW(),2)=1</formula>
    </cfRule>
  </conditionalFormatting>
  <conditionalFormatting sqref="G14:G16 G20:G21">
    <cfRule type="expression" priority="13" dxfId="0">
      <formula>MOD(ROW(),2)=1</formula>
    </cfRule>
  </conditionalFormatting>
  <conditionalFormatting sqref="I8">
    <cfRule type="expression" priority="12" dxfId="0">
      <formula>MOD(ROW(),2)=1</formula>
    </cfRule>
  </conditionalFormatting>
  <conditionalFormatting sqref="C21">
    <cfRule type="expression" priority="21" dxfId="0">
      <formula>MOD(ROW(),2)=1</formula>
    </cfRule>
  </conditionalFormatting>
  <conditionalFormatting sqref="D20">
    <cfRule type="expression" priority="22" dxfId="0">
      <formula>MOD(ROW(),2)=1</formula>
    </cfRule>
  </conditionalFormatting>
  <conditionalFormatting sqref="I13 I15:I19">
    <cfRule type="expression" priority="19" dxfId="0">
      <formula>MOD(ROW(),2)=1</formula>
    </cfRule>
  </conditionalFormatting>
  <conditionalFormatting sqref="I13 I15:I19">
    <cfRule type="expression" priority="20" dxfId="0">
      <formula>MOD(ROW(),2)=1</formula>
    </cfRule>
  </conditionalFormatting>
  <conditionalFormatting sqref="I14">
    <cfRule type="expression" priority="5" dxfId="0">
      <formula>MOD(ROW(),2)=1</formula>
    </cfRule>
  </conditionalFormatting>
  <conditionalFormatting sqref="H20">
    <cfRule type="expression" priority="18" dxfId="0">
      <formula>MOD(ROW(),2)=1</formula>
    </cfRule>
  </conditionalFormatting>
  <conditionalFormatting sqref="G17:G19">
    <cfRule type="expression" priority="4" dxfId="0">
      <formula>MOD(ROW(),2)=1</formula>
    </cfRule>
  </conditionalFormatting>
  <conditionalFormatting sqref="G14:G16 G20">
    <cfRule type="expression" priority="14" dxfId="0">
      <formula>MOD(ROW(),2)=1</formula>
    </cfRule>
  </conditionalFormatting>
  <conditionalFormatting sqref="I10">
    <cfRule type="expression" priority="10" dxfId="0">
      <formula>MOD(ROW(),2)=1</formula>
    </cfRule>
  </conditionalFormatting>
  <conditionalFormatting sqref="G7">
    <cfRule type="expression" priority="9" dxfId="0">
      <formula>MOD(ROW(),2)=1</formula>
    </cfRule>
  </conditionalFormatting>
  <conditionalFormatting sqref="G13">
    <cfRule type="expression" priority="7" dxfId="0">
      <formula>MOD(ROW(),2)=1</formula>
    </cfRule>
  </conditionalFormatting>
  <conditionalFormatting sqref="G13">
    <cfRule type="expression" priority="8" dxfId="0">
      <formula>MOD(ROW(),2)=1</formula>
    </cfRule>
  </conditionalFormatting>
  <conditionalFormatting sqref="I14">
    <cfRule type="expression" priority="6" dxfId="0">
      <formula>MOD(ROW(),2)=1</formula>
    </cfRule>
  </conditionalFormatting>
  <conditionalFormatting sqref="G17:G19">
    <cfRule type="expression" priority="3" dxfId="0">
      <formula>MOD(ROW(),2)=1</formula>
    </cfRule>
  </conditionalFormatting>
  <conditionalFormatting sqref="I20:I21">
    <cfRule type="expression" priority="1" dxfId="0">
      <formula>MOD(ROW(),2)=1</formula>
    </cfRule>
  </conditionalFormatting>
  <conditionalFormatting sqref="I20">
    <cfRule type="expression" priority="2" dxfId="0">
      <formula>MOD(ROW(),2)=1</formula>
    </cfRule>
  </conditionalFormatting>
  <conditionalFormatting sqref="E13:E19 E21">
    <cfRule type="expression" priority="25" dxfId="0">
      <formula>MOD(ROW(),2)=1</formula>
    </cfRule>
  </conditionalFormatting>
  <conditionalFormatting sqref="E20:E21">
    <cfRule type="expression" priority="24" dxfId="0">
      <formula>MOD(ROW(),2)=1</formula>
    </cfRule>
  </conditionalFormatting>
  <conditionalFormatting sqref="C20">
    <cfRule type="expression" priority="23" dxfId="0">
      <formula>MOD(ROW(),2)=1</formula>
    </cfRule>
  </conditionalFormatting>
  <conditionalFormatting sqref="H20:H21">
    <cfRule type="expression" priority="17" dxfId="0">
      <formula>MOD(ROW(),2)=1</formula>
    </cfRule>
  </conditionalFormatting>
  <conditionalFormatting sqref="G8 G10:G12">
    <cfRule type="expression" priority="16"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s>
  <printOptions/>
  <pageMargins left="0.75" right="0.75" top="0.56" bottom="0.55" header="0.5" footer="0.5"/>
  <pageSetup fitToHeight="1" fitToWidth="1" horizontalDpi="600" verticalDpi="600" orientation="landscape" paperSize="9" scale="37" r:id="rId1"/>
</worksheet>
</file>

<file path=xl/worksheets/sheet12.xml><?xml version="1.0" encoding="utf-8"?>
<worksheet xmlns="http://schemas.openxmlformats.org/spreadsheetml/2006/main" xmlns:r="http://schemas.openxmlformats.org/officeDocument/2006/relationships">
  <sheetPr>
    <pageSetUpPr fitToPage="1"/>
  </sheetPr>
  <dimension ref="B1:AE23"/>
  <sheetViews>
    <sheetView zoomScalePageLayoutView="0" workbookViewId="0" topLeftCell="A8">
      <selection activeCell="E17" sqref="E17"/>
    </sheetView>
  </sheetViews>
  <sheetFormatPr defaultColWidth="9.140625" defaultRowHeight="12.75"/>
  <cols>
    <col min="1" max="1" width="1.421875" style="1" customWidth="1"/>
    <col min="2" max="2" width="12.28125" style="1" customWidth="1"/>
    <col min="3" max="4" width="13.8515625" style="1" customWidth="1"/>
    <col min="5" max="5" width="57.57421875" style="1" bestFit="1" customWidth="1"/>
    <col min="6" max="8" width="11.8515625" style="1" customWidth="1"/>
    <col min="9" max="11" width="11.7109375" style="1" customWidth="1"/>
    <col min="12" max="12" width="23.7109375" style="1" bestFit="1" customWidth="1"/>
    <col min="13" max="16384" width="9.140625" style="1" customWidth="1"/>
  </cols>
  <sheetData>
    <row r="1" ht="12.75">
      <c r="B1" s="2" t="str">
        <f>'Master Dates'!B1</f>
        <v>OFFICE OF RAIL AND ROAD</v>
      </c>
    </row>
    <row r="2" spans="2:7" ht="12.75">
      <c r="B2" s="3" t="s">
        <v>43</v>
      </c>
      <c r="E2" s="38" t="s">
        <v>133</v>
      </c>
      <c r="F2" s="39" t="s">
        <v>58</v>
      </c>
      <c r="G2" s="40"/>
    </row>
    <row r="3" spans="2:7" ht="12.75">
      <c r="B3" s="2" t="s">
        <v>44</v>
      </c>
      <c r="E3" s="3" t="str">
        <f>'Master Dates'!E3</f>
        <v>2016-17</v>
      </c>
      <c r="F3" s="3" t="str">
        <f>'Master Dates'!F3</f>
        <v>Quarter 1</v>
      </c>
      <c r="G3" s="3" t="str">
        <f>'Master Dates'!G3</f>
        <v>01 April- 30 June 2016</v>
      </c>
    </row>
    <row r="4" ht="13.5" thickBot="1"/>
    <row r="5" spans="2:11" ht="38.25">
      <c r="B5" s="26" t="s">
        <v>45</v>
      </c>
      <c r="C5" s="25" t="s">
        <v>95</v>
      </c>
      <c r="D5" s="206" t="s">
        <v>96</v>
      </c>
      <c r="E5" s="10" t="s">
        <v>47</v>
      </c>
      <c r="F5" s="321" t="s">
        <v>51</v>
      </c>
      <c r="G5" s="322"/>
      <c r="H5" s="322"/>
      <c r="I5" s="323"/>
      <c r="J5" s="218" t="s">
        <v>50</v>
      </c>
      <c r="K5" s="230" t="s">
        <v>54</v>
      </c>
    </row>
    <row r="6" spans="2:31" s="4" customFormat="1" ht="38.25">
      <c r="B6" s="5"/>
      <c r="C6" s="93"/>
      <c r="D6" s="93"/>
      <c r="E6" s="6"/>
      <c r="F6" s="7" t="s">
        <v>48</v>
      </c>
      <c r="G6" s="9" t="s">
        <v>49</v>
      </c>
      <c r="H6" s="9" t="s">
        <v>89</v>
      </c>
      <c r="I6" s="189" t="s">
        <v>1</v>
      </c>
      <c r="J6" s="219" t="s">
        <v>52</v>
      </c>
      <c r="K6" s="274" t="s">
        <v>55</v>
      </c>
      <c r="N6" s="1"/>
      <c r="O6" s="1"/>
      <c r="P6" s="1"/>
      <c r="Q6" s="1"/>
      <c r="R6" s="1"/>
      <c r="S6" s="1"/>
      <c r="T6" s="1"/>
      <c r="U6" s="1"/>
      <c r="V6" s="1"/>
      <c r="W6" s="1"/>
      <c r="X6" s="1"/>
      <c r="Y6" s="1"/>
      <c r="Z6" s="1"/>
      <c r="AA6" s="1"/>
      <c r="AB6" s="1"/>
      <c r="AC6" s="1"/>
      <c r="AD6" s="1"/>
      <c r="AE6" s="1"/>
    </row>
    <row r="7" spans="2:11" ht="33" customHeight="1">
      <c r="B7" s="296">
        <v>42450</v>
      </c>
      <c r="C7" s="191" t="s">
        <v>179</v>
      </c>
      <c r="D7" s="191" t="s">
        <v>137</v>
      </c>
      <c r="E7" s="247" t="s">
        <v>177</v>
      </c>
      <c r="F7" s="289"/>
      <c r="G7" s="289"/>
      <c r="H7" s="289"/>
      <c r="I7" s="300"/>
      <c r="J7" s="291">
        <v>8.6</v>
      </c>
      <c r="K7" s="303">
        <f aca="true" t="shared" si="0" ref="K7:K19">SUM(F7:J7)</f>
        <v>8.6</v>
      </c>
    </row>
    <row r="8" spans="2:11" ht="33" customHeight="1">
      <c r="B8" s="296">
        <v>42450</v>
      </c>
      <c r="C8" s="191" t="s">
        <v>165</v>
      </c>
      <c r="D8" s="191" t="s">
        <v>178</v>
      </c>
      <c r="E8" s="239" t="s">
        <v>177</v>
      </c>
      <c r="F8" s="289"/>
      <c r="G8" s="298">
        <v>107.25</v>
      </c>
      <c r="H8" s="289"/>
      <c r="I8" s="289"/>
      <c r="J8" s="291"/>
      <c r="K8" s="302">
        <f t="shared" si="0"/>
        <v>107.25</v>
      </c>
    </row>
    <row r="9" spans="2:11" ht="33" customHeight="1">
      <c r="B9" s="296">
        <v>42450</v>
      </c>
      <c r="C9" s="191" t="s">
        <v>175</v>
      </c>
      <c r="D9" s="191" t="s">
        <v>154</v>
      </c>
      <c r="E9" s="239" t="s">
        <v>177</v>
      </c>
      <c r="F9" s="289"/>
      <c r="G9" s="298"/>
      <c r="H9" s="289"/>
      <c r="I9" s="289">
        <v>109.23</v>
      </c>
      <c r="J9" s="291"/>
      <c r="K9" s="302">
        <v>109.23</v>
      </c>
    </row>
    <row r="10" spans="2:11" ht="33" customHeight="1">
      <c r="B10" s="296">
        <v>42450</v>
      </c>
      <c r="C10" s="276" t="s">
        <v>137</v>
      </c>
      <c r="D10" s="276" t="s">
        <v>137</v>
      </c>
      <c r="E10" s="277" t="s">
        <v>245</v>
      </c>
      <c r="F10" s="289"/>
      <c r="G10" s="292"/>
      <c r="H10" s="289"/>
      <c r="I10" s="313">
        <v>26.93</v>
      </c>
      <c r="J10" s="291"/>
      <c r="K10" s="316">
        <f t="shared" si="0"/>
        <v>26.93</v>
      </c>
    </row>
    <row r="11" spans="2:11" ht="33" customHeight="1">
      <c r="B11" s="296">
        <v>42451</v>
      </c>
      <c r="C11" s="276" t="s">
        <v>182</v>
      </c>
      <c r="D11" s="276" t="s">
        <v>178</v>
      </c>
      <c r="E11" s="277" t="s">
        <v>183</v>
      </c>
      <c r="F11" s="289"/>
      <c r="G11" s="300">
        <v>4.9</v>
      </c>
      <c r="H11" s="289"/>
      <c r="I11" s="289"/>
      <c r="J11" s="291"/>
      <c r="K11" s="317">
        <f t="shared" si="0"/>
        <v>4.9</v>
      </c>
    </row>
    <row r="12" spans="2:11" ht="33" customHeight="1">
      <c r="B12" s="296">
        <v>42451</v>
      </c>
      <c r="C12" s="276" t="s">
        <v>184</v>
      </c>
      <c r="D12" s="276" t="s">
        <v>178</v>
      </c>
      <c r="E12" s="277" t="s">
        <v>183</v>
      </c>
      <c r="F12" s="289"/>
      <c r="G12" s="314">
        <v>8</v>
      </c>
      <c r="H12" s="289"/>
      <c r="I12" s="289"/>
      <c r="J12" s="291"/>
      <c r="K12" s="316">
        <f t="shared" si="0"/>
        <v>8</v>
      </c>
    </row>
    <row r="13" spans="2:11" ht="33" customHeight="1">
      <c r="B13" s="296">
        <v>42451</v>
      </c>
      <c r="C13" s="276" t="s">
        <v>166</v>
      </c>
      <c r="D13" s="276" t="s">
        <v>178</v>
      </c>
      <c r="E13" s="277" t="s">
        <v>177</v>
      </c>
      <c r="F13" s="289"/>
      <c r="G13" s="315">
        <v>26.45</v>
      </c>
      <c r="H13" s="289"/>
      <c r="I13" s="292"/>
      <c r="J13" s="291"/>
      <c r="K13" s="317">
        <f t="shared" si="0"/>
        <v>26.45</v>
      </c>
    </row>
    <row r="14" spans="2:11" ht="12.75">
      <c r="B14" s="296">
        <v>42513</v>
      </c>
      <c r="C14" s="191" t="s">
        <v>137</v>
      </c>
      <c r="D14" s="191" t="s">
        <v>137</v>
      </c>
      <c r="E14" s="239" t="s">
        <v>139</v>
      </c>
      <c r="F14" s="289"/>
      <c r="G14" s="292"/>
      <c r="H14" s="289"/>
      <c r="I14" s="298">
        <v>0.6</v>
      </c>
      <c r="J14" s="291"/>
      <c r="K14" s="302">
        <f t="shared" si="0"/>
        <v>0.6</v>
      </c>
    </row>
    <row r="15" spans="2:11" ht="38.25">
      <c r="B15" s="296">
        <v>42514</v>
      </c>
      <c r="C15" s="191" t="s">
        <v>256</v>
      </c>
      <c r="D15" s="191" t="s">
        <v>178</v>
      </c>
      <c r="E15" s="239" t="s">
        <v>246</v>
      </c>
      <c r="F15" s="289"/>
      <c r="G15" s="292"/>
      <c r="H15" s="313">
        <v>10</v>
      </c>
      <c r="I15" s="289"/>
      <c r="J15" s="291"/>
      <c r="K15" s="302">
        <f>SUM(F15:J15)</f>
        <v>10</v>
      </c>
    </row>
    <row r="16" spans="2:11" ht="42" customHeight="1">
      <c r="B16" s="296">
        <v>42514</v>
      </c>
      <c r="C16" s="191" t="s">
        <v>185</v>
      </c>
      <c r="D16" s="191" t="s">
        <v>178</v>
      </c>
      <c r="E16" s="239" t="s">
        <v>180</v>
      </c>
      <c r="F16" s="289"/>
      <c r="G16" s="314">
        <v>9.8</v>
      </c>
      <c r="H16" s="289"/>
      <c r="I16" s="292"/>
      <c r="J16" s="291"/>
      <c r="K16" s="302">
        <f t="shared" si="0"/>
        <v>9.8</v>
      </c>
    </row>
    <row r="17" spans="2:11" ht="40.5" customHeight="1">
      <c r="B17" s="296">
        <v>42514</v>
      </c>
      <c r="C17" s="191" t="s">
        <v>182</v>
      </c>
      <c r="D17" s="191" t="s">
        <v>162</v>
      </c>
      <c r="E17" s="239" t="s">
        <v>183</v>
      </c>
      <c r="F17" s="289"/>
      <c r="G17" s="299">
        <v>12.1</v>
      </c>
      <c r="H17" s="289"/>
      <c r="I17" s="289"/>
      <c r="J17" s="291"/>
      <c r="K17" s="302">
        <f t="shared" si="0"/>
        <v>12.1</v>
      </c>
    </row>
    <row r="18" spans="2:11" ht="41.25" customHeight="1">
      <c r="B18" s="296">
        <v>42514</v>
      </c>
      <c r="C18" s="191" t="s">
        <v>166</v>
      </c>
      <c r="D18" s="191" t="s">
        <v>178</v>
      </c>
      <c r="E18" s="239" t="s">
        <v>180</v>
      </c>
      <c r="F18" s="289"/>
      <c r="G18" s="298">
        <v>17.15</v>
      </c>
      <c r="H18" s="289"/>
      <c r="I18" s="289"/>
      <c r="J18" s="291"/>
      <c r="K18" s="302">
        <f t="shared" si="0"/>
        <v>17.15</v>
      </c>
    </row>
    <row r="19" spans="2:11" ht="33" customHeight="1">
      <c r="B19" s="296">
        <v>42548</v>
      </c>
      <c r="C19" s="191" t="s">
        <v>175</v>
      </c>
      <c r="D19" s="191" t="s">
        <v>176</v>
      </c>
      <c r="E19" s="239" t="s">
        <v>177</v>
      </c>
      <c r="F19" s="289"/>
      <c r="G19" s="289"/>
      <c r="H19" s="292"/>
      <c r="I19" s="315">
        <v>109.23</v>
      </c>
      <c r="J19" s="291"/>
      <c r="K19" s="318">
        <f t="shared" si="0"/>
        <v>109.23</v>
      </c>
    </row>
    <row r="20" spans="2:11" ht="12.75">
      <c r="B20" s="327"/>
      <c r="C20" s="328"/>
      <c r="D20" s="328"/>
      <c r="E20" s="329"/>
      <c r="F20" s="293">
        <f aca="true" t="shared" si="1" ref="F20:K20">SUM(F7:F19)</f>
        <v>0</v>
      </c>
      <c r="G20" s="293">
        <f t="shared" si="1"/>
        <v>185.65</v>
      </c>
      <c r="H20" s="293">
        <f t="shared" si="1"/>
        <v>10</v>
      </c>
      <c r="I20" s="293">
        <f t="shared" si="1"/>
        <v>245.99</v>
      </c>
      <c r="J20" s="293">
        <f t="shared" si="1"/>
        <v>8.6</v>
      </c>
      <c r="K20" s="305">
        <f t="shared" si="1"/>
        <v>450.24</v>
      </c>
    </row>
    <row r="21" spans="2:11" ht="13.5" thickBot="1">
      <c r="B21" s="330"/>
      <c r="C21" s="331"/>
      <c r="D21" s="331"/>
      <c r="E21" s="332"/>
      <c r="F21" s="226"/>
      <c r="G21" s="226"/>
      <c r="H21" s="225"/>
      <c r="I21" s="227"/>
      <c r="J21" s="225"/>
      <c r="K21" s="228"/>
    </row>
    <row r="23" ht="12.75">
      <c r="B23" s="1" t="s">
        <v>250</v>
      </c>
    </row>
  </sheetData>
  <sheetProtection/>
  <mergeCells count="2">
    <mergeCell ref="F5:I5"/>
    <mergeCell ref="B20:E21"/>
  </mergeCells>
  <conditionalFormatting sqref="B7:K19">
    <cfRule type="expression" priority="1" dxfId="0">
      <formula>MOD(ROW(),2)=1</formula>
    </cfRule>
  </conditionalFormatting>
  <dataValidations count="2">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 type="list" allowBlank="1" showInputMessage="1" showErrorMessage="1" sqref="F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37" r:id="rId1"/>
</worksheet>
</file>

<file path=xl/worksheets/sheet13.xml><?xml version="1.0" encoding="utf-8"?>
<worksheet xmlns="http://schemas.openxmlformats.org/spreadsheetml/2006/main" xmlns:r="http://schemas.openxmlformats.org/officeDocument/2006/relationships">
  <sheetPr>
    <pageSetUpPr fitToPage="1"/>
  </sheetPr>
  <dimension ref="B1:K14"/>
  <sheetViews>
    <sheetView zoomScalePageLayoutView="0" workbookViewId="0" topLeftCell="A1">
      <selection activeCell="A1" sqref="A1"/>
    </sheetView>
  </sheetViews>
  <sheetFormatPr defaultColWidth="9.140625" defaultRowHeight="12.75"/>
  <cols>
    <col min="1" max="1" width="1.421875" style="1" customWidth="1"/>
    <col min="2" max="2" width="10.140625" style="1" bestFit="1" customWidth="1"/>
    <col min="3" max="4" width="16.00390625" style="1" customWidth="1"/>
    <col min="5" max="5" width="52.28125" style="1" customWidth="1"/>
    <col min="6" max="8" width="11.140625" style="1" customWidth="1"/>
    <col min="9" max="11" width="11.00390625" style="1" customWidth="1"/>
    <col min="12" max="16384" width="9.140625" style="1" customWidth="1"/>
  </cols>
  <sheetData>
    <row r="1" ht="12.75">
      <c r="B1" s="2" t="str">
        <f>'Master Dates'!B1</f>
        <v>OFFICE OF RAIL AND ROAD</v>
      </c>
    </row>
    <row r="2" spans="2:7" ht="12.75">
      <c r="B2" s="3" t="s">
        <v>43</v>
      </c>
      <c r="E2" s="38" t="s">
        <v>134</v>
      </c>
      <c r="F2" s="39" t="s">
        <v>62</v>
      </c>
      <c r="G2" s="40"/>
    </row>
    <row r="3" spans="2:7" ht="12.75">
      <c r="B3" s="2" t="s">
        <v>44</v>
      </c>
      <c r="E3" s="3" t="str">
        <f>'Master Dates'!E3</f>
        <v>2016-17</v>
      </c>
      <c r="F3" s="3" t="str">
        <f>'Master Dates'!F3</f>
        <v>Quarter 1</v>
      </c>
      <c r="G3" s="3" t="str">
        <f>'Master Dates'!G3</f>
        <v>01 April- 30 June 2016</v>
      </c>
    </row>
    <row r="4" ht="13.5" thickBot="1"/>
    <row r="5" spans="2:11" ht="38.25">
      <c r="B5" s="26" t="s">
        <v>45</v>
      </c>
      <c r="C5" s="25" t="s">
        <v>95</v>
      </c>
      <c r="D5" s="206" t="s">
        <v>96</v>
      </c>
      <c r="E5" s="116" t="s">
        <v>47</v>
      </c>
      <c r="F5" s="321" t="s">
        <v>51</v>
      </c>
      <c r="G5" s="322"/>
      <c r="H5" s="322"/>
      <c r="I5" s="323"/>
      <c r="J5" s="218" t="s">
        <v>50</v>
      </c>
      <c r="K5" s="230" t="s">
        <v>54</v>
      </c>
    </row>
    <row r="6" spans="2:11" s="4" customFormat="1" ht="38.25">
      <c r="B6" s="5"/>
      <c r="C6" s="93"/>
      <c r="D6" s="93"/>
      <c r="E6" s="6"/>
      <c r="F6" s="7" t="s">
        <v>48</v>
      </c>
      <c r="G6" s="9" t="s">
        <v>49</v>
      </c>
      <c r="H6" s="9" t="s">
        <v>89</v>
      </c>
      <c r="I6" s="189" t="s">
        <v>1</v>
      </c>
      <c r="J6" s="219" t="s">
        <v>52</v>
      </c>
      <c r="K6" s="274" t="s">
        <v>55</v>
      </c>
    </row>
    <row r="7" spans="2:11" s="4" customFormat="1" ht="50.25" customHeight="1">
      <c r="B7" s="162">
        <v>42485</v>
      </c>
      <c r="C7" s="191" t="s">
        <v>198</v>
      </c>
      <c r="D7" s="191" t="s">
        <v>178</v>
      </c>
      <c r="E7" s="237" t="s">
        <v>177</v>
      </c>
      <c r="F7" s="113"/>
      <c r="G7" s="298">
        <v>41.5</v>
      </c>
      <c r="H7" s="113"/>
      <c r="I7" s="113"/>
      <c r="J7" s="271"/>
      <c r="K7" s="301">
        <f>SUM(F7:J7)</f>
        <v>41.5</v>
      </c>
    </row>
    <row r="8" spans="2:11" s="4" customFormat="1" ht="42.75" customHeight="1">
      <c r="B8" s="162">
        <v>42485</v>
      </c>
      <c r="C8" s="191" t="s">
        <v>136</v>
      </c>
      <c r="D8" s="191" t="s">
        <v>162</v>
      </c>
      <c r="E8" s="239" t="s">
        <v>177</v>
      </c>
      <c r="F8" s="113"/>
      <c r="G8" s="299">
        <v>3.53</v>
      </c>
      <c r="H8" s="113"/>
      <c r="I8" s="113"/>
      <c r="J8" s="271"/>
      <c r="K8" s="302">
        <f>SUM(F8:J8)</f>
        <v>3.53</v>
      </c>
    </row>
    <row r="9" spans="2:11" s="4" customFormat="1" ht="40.5" customHeight="1">
      <c r="B9" s="162">
        <v>42486</v>
      </c>
      <c r="C9" s="191" t="s">
        <v>199</v>
      </c>
      <c r="D9" s="191" t="s">
        <v>178</v>
      </c>
      <c r="E9" s="288" t="s">
        <v>177</v>
      </c>
      <c r="F9" s="113"/>
      <c r="G9" s="300">
        <v>21.5</v>
      </c>
      <c r="H9" s="113"/>
      <c r="I9" s="113"/>
      <c r="J9" s="271"/>
      <c r="K9" s="303">
        <f>SUM(F9:J9)</f>
        <v>21.5</v>
      </c>
    </row>
    <row r="10" spans="2:11" ht="41.25" customHeight="1">
      <c r="B10" s="162">
        <v>42486</v>
      </c>
      <c r="C10" s="191" t="s">
        <v>199</v>
      </c>
      <c r="D10" s="191" t="s">
        <v>178</v>
      </c>
      <c r="E10" s="237" t="s">
        <v>177</v>
      </c>
      <c r="F10" s="113"/>
      <c r="G10" s="298">
        <v>36.5</v>
      </c>
      <c r="H10" s="113"/>
      <c r="I10" s="113"/>
      <c r="J10" s="113"/>
      <c r="K10" s="304">
        <f>SUM(F10:J10)</f>
        <v>36.5</v>
      </c>
    </row>
    <row r="11" spans="2:11" ht="12.75">
      <c r="B11" s="248"/>
      <c r="C11" s="249"/>
      <c r="D11" s="249"/>
      <c r="E11" s="250"/>
      <c r="F11" s="224">
        <f aca="true" t="shared" si="0" ref="F11:K11">SUM(F7:F10)</f>
        <v>0</v>
      </c>
      <c r="G11" s="224">
        <f t="shared" si="0"/>
        <v>103.03</v>
      </c>
      <c r="H11" s="224">
        <f t="shared" si="0"/>
        <v>0</v>
      </c>
      <c r="I11" s="224">
        <f t="shared" si="0"/>
        <v>0</v>
      </c>
      <c r="J11" s="224">
        <f t="shared" si="0"/>
        <v>0</v>
      </c>
      <c r="K11" s="320">
        <f t="shared" si="0"/>
        <v>103.03</v>
      </c>
    </row>
    <row r="12" spans="2:11" ht="13.5" thickBot="1">
      <c r="B12" s="251"/>
      <c r="C12" s="252"/>
      <c r="D12" s="252"/>
      <c r="E12" s="253"/>
      <c r="F12" s="226"/>
      <c r="G12" s="226"/>
      <c r="H12" s="225"/>
      <c r="I12" s="227"/>
      <c r="J12" s="225"/>
      <c r="K12" s="228"/>
    </row>
    <row r="14" ht="12.75">
      <c r="B14" s="1" t="s">
        <v>250</v>
      </c>
    </row>
  </sheetData>
  <sheetProtection/>
  <mergeCells count="1">
    <mergeCell ref="F5:I5"/>
  </mergeCells>
  <conditionalFormatting sqref="K11">
    <cfRule type="expression" priority="3" dxfId="0">
      <formula>MOD(ROW(),2)=1</formula>
    </cfRule>
  </conditionalFormatting>
  <conditionalFormatting sqref="B7:D10 F7:K10">
    <cfRule type="expression" priority="2" dxfId="0">
      <formula>MOD(ROW(),2)=1</formula>
    </cfRule>
  </conditionalFormatting>
  <conditionalFormatting sqref="E7:E10">
    <cfRule type="expression" priority="1"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"Richard Price, Alan Price, Ian Prosser, Joanna Whittington, Anna Walker, Tracey Barlow, Mark Fairbairn, Melvyn Neate, Ray O' Toole, Justin McCracken, Bob Holland, Stephen Glaister, Michael Luger"</formula1>
    </dataValidation>
  </dataValidations>
  <printOptions/>
  <pageMargins left="0.75" right="0.75" top="0.56" bottom="0.55" header="0.5" footer="0.5"/>
  <pageSetup fitToHeight="1" fitToWidth="1" horizontalDpi="600" verticalDpi="600" orientation="landscape" paperSize="9" scale="83" r:id="rId1"/>
</worksheet>
</file>

<file path=xl/worksheets/sheet14.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30" sqref="F30"/>
    </sheetView>
  </sheetViews>
  <sheetFormatPr defaultColWidth="9.140625" defaultRowHeight="12.75"/>
  <cols>
    <col min="1" max="1" width="1.8515625" style="1" customWidth="1"/>
    <col min="2" max="2" width="10.140625" style="1" bestFit="1" customWidth="1"/>
    <col min="3" max="3" width="12.421875" style="1" customWidth="1"/>
    <col min="4" max="4" width="39.421875" style="1" customWidth="1"/>
    <col min="5" max="8" width="11.8515625" style="1" customWidth="1"/>
    <col min="9" max="9" width="14.57421875" style="1" customWidth="1"/>
    <col min="10" max="10" width="10.140625" style="1" customWidth="1"/>
    <col min="11" max="16384" width="9.140625" style="1" customWidth="1"/>
  </cols>
  <sheetData>
    <row r="1" ht="12.75">
      <c r="B1" s="2" t="s">
        <v>42</v>
      </c>
    </row>
    <row r="2" spans="2:6" ht="12.75">
      <c r="B2" s="3" t="s">
        <v>43</v>
      </c>
      <c r="D2" s="38" t="s">
        <v>63</v>
      </c>
      <c r="E2" s="39" t="s">
        <v>58</v>
      </c>
      <c r="F2" s="40"/>
    </row>
    <row r="3" spans="2:6" ht="12.75">
      <c r="B3" s="2" t="s">
        <v>44</v>
      </c>
      <c r="D3" s="3" t="str">
        <f>'Master Dates'!E3</f>
        <v>2016-17</v>
      </c>
      <c r="E3" s="3" t="str">
        <f>'Master Dates'!F3</f>
        <v>Quarter 1</v>
      </c>
      <c r="F3" s="3" t="str">
        <f>'Master Dates'!G3</f>
        <v>01 April- 30 June 2016</v>
      </c>
    </row>
    <row r="4" ht="13.5" thickBot="1"/>
    <row r="5" spans="2:10" ht="12.75">
      <c r="B5" s="26" t="s">
        <v>45</v>
      </c>
      <c r="C5" s="25" t="s">
        <v>46</v>
      </c>
      <c r="D5" s="10" t="s">
        <v>47</v>
      </c>
      <c r="E5" s="321" t="s">
        <v>51</v>
      </c>
      <c r="F5" s="322"/>
      <c r="G5" s="322"/>
      <c r="H5" s="323"/>
      <c r="I5" s="11" t="s">
        <v>50</v>
      </c>
      <c r="J5" s="30" t="s">
        <v>54</v>
      </c>
    </row>
    <row r="6" spans="2:10" s="4" customFormat="1" ht="25.5" customHeight="1">
      <c r="B6" s="5"/>
      <c r="C6" s="12"/>
      <c r="D6" s="6"/>
      <c r="E6" s="7" t="s">
        <v>48</v>
      </c>
      <c r="F6" s="9" t="s">
        <v>49</v>
      </c>
      <c r="G6" s="9" t="s">
        <v>89</v>
      </c>
      <c r="H6" s="57" t="s">
        <v>1</v>
      </c>
      <c r="I6" s="12" t="s">
        <v>52</v>
      </c>
      <c r="J6" s="31" t="s">
        <v>55</v>
      </c>
    </row>
    <row r="7" spans="2:10" ht="12.75">
      <c r="B7" s="104"/>
      <c r="C7" s="175"/>
      <c r="D7" s="164"/>
      <c r="E7" s="113"/>
      <c r="F7" s="132"/>
      <c r="G7" s="132"/>
      <c r="H7" s="113"/>
      <c r="I7" s="163"/>
      <c r="J7" s="112">
        <f>SUM(E7:I7)</f>
        <v>0</v>
      </c>
    </row>
    <row r="8" spans="2:10" ht="12.75">
      <c r="B8" s="176"/>
      <c r="C8" s="177"/>
      <c r="D8" s="178"/>
      <c r="E8" s="169"/>
      <c r="F8" s="179"/>
      <c r="G8" s="179"/>
      <c r="H8" s="169"/>
      <c r="I8" s="180"/>
      <c r="J8" s="170">
        <f>SUM(E8:I8)</f>
        <v>0</v>
      </c>
    </row>
    <row r="9" spans="2:10" ht="12.75">
      <c r="B9" s="27"/>
      <c r="C9" s="28"/>
      <c r="D9" s="29"/>
      <c r="E9" s="123">
        <f aca="true" t="shared" si="0" ref="E9:J9">SUM(E7:E8)</f>
        <v>0</v>
      </c>
      <c r="F9" s="123">
        <f t="shared" si="0"/>
        <v>0</v>
      </c>
      <c r="G9" s="123">
        <f t="shared" si="0"/>
        <v>0</v>
      </c>
      <c r="H9" s="123">
        <f t="shared" si="0"/>
        <v>0</v>
      </c>
      <c r="I9" s="123">
        <f t="shared" si="0"/>
        <v>0</v>
      </c>
      <c r="J9" s="174">
        <f t="shared" si="0"/>
        <v>0</v>
      </c>
    </row>
    <row r="10" spans="2:10" ht="13.5" thickBot="1">
      <c r="B10" s="19"/>
      <c r="C10" s="20"/>
      <c r="D10" s="21"/>
      <c r="E10" s="22"/>
      <c r="F10" s="20"/>
      <c r="G10" s="20"/>
      <c r="H10" s="23"/>
      <c r="I10" s="20"/>
      <c r="J10" s="24"/>
    </row>
    <row r="12" ht="12.75">
      <c r="B12" s="1" t="s">
        <v>82</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Chittleburgh,Tracey Barlow, 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6" header="0.5" footer="0.5"/>
  <pageSetup fitToHeight="1" fitToWidth="1"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28" sqref="F28"/>
    </sheetView>
  </sheetViews>
  <sheetFormatPr defaultColWidth="9.140625" defaultRowHeight="12.75"/>
  <cols>
    <col min="1" max="1" width="1.28515625" style="1" customWidth="1"/>
    <col min="2" max="2" width="10.140625" style="1" bestFit="1" customWidth="1"/>
    <col min="3" max="3" width="15.57421875" style="1" customWidth="1"/>
    <col min="4" max="4" width="40.28125" style="1" customWidth="1"/>
    <col min="5" max="8" width="11.8515625" style="1" customWidth="1"/>
    <col min="9" max="9" width="14.7109375" style="1" customWidth="1"/>
    <col min="10" max="10" width="10.140625" style="1" customWidth="1"/>
    <col min="11" max="16384" width="9.140625" style="1" customWidth="1"/>
  </cols>
  <sheetData>
    <row r="1" ht="12.75">
      <c r="B1" s="2" t="s">
        <v>42</v>
      </c>
    </row>
    <row r="2" spans="2:6" ht="12.75">
      <c r="B2" s="3" t="s">
        <v>43</v>
      </c>
      <c r="D2" s="38" t="s">
        <v>65</v>
      </c>
      <c r="E2" s="39" t="s">
        <v>58</v>
      </c>
      <c r="F2" s="40"/>
    </row>
    <row r="3" spans="2:6" ht="12.75">
      <c r="B3" s="2" t="s">
        <v>44</v>
      </c>
      <c r="D3" s="3" t="str">
        <f>'Master Dates'!E3</f>
        <v>2016-17</v>
      </c>
      <c r="E3" s="3" t="str">
        <f>'Master Dates'!F3</f>
        <v>Quarter 1</v>
      </c>
      <c r="F3" s="3" t="str">
        <f>'Master Dates'!G3</f>
        <v>01 April- 30 June 2016</v>
      </c>
    </row>
    <row r="4" ht="13.5" thickBot="1"/>
    <row r="5" spans="2:10" ht="12.75">
      <c r="B5" s="26" t="s">
        <v>45</v>
      </c>
      <c r="C5" s="25" t="s">
        <v>46</v>
      </c>
      <c r="D5" s="10" t="s">
        <v>47</v>
      </c>
      <c r="E5" s="321" t="s">
        <v>51</v>
      </c>
      <c r="F5" s="322"/>
      <c r="G5" s="322"/>
      <c r="H5" s="323"/>
      <c r="I5" s="11" t="s">
        <v>50</v>
      </c>
      <c r="J5" s="30" t="s">
        <v>54</v>
      </c>
    </row>
    <row r="6" spans="2:10" s="4" customFormat="1" ht="27.75" customHeight="1">
      <c r="B6" s="5"/>
      <c r="C6" s="12"/>
      <c r="D6" s="6"/>
      <c r="E6" s="7" t="s">
        <v>48</v>
      </c>
      <c r="F6" s="9" t="s">
        <v>49</v>
      </c>
      <c r="G6" s="9" t="s">
        <v>89</v>
      </c>
      <c r="H6" s="57" t="s">
        <v>1</v>
      </c>
      <c r="I6" s="12" t="s">
        <v>52</v>
      </c>
      <c r="J6" s="31" t="s">
        <v>55</v>
      </c>
    </row>
    <row r="7" spans="2:10" ht="12.75">
      <c r="B7" s="136"/>
      <c r="C7" s="165"/>
      <c r="D7" s="165"/>
      <c r="E7" s="118"/>
      <c r="F7" s="166"/>
      <c r="G7" s="151"/>
      <c r="H7" s="151"/>
      <c r="I7" s="166"/>
      <c r="J7" s="112">
        <f>SUM(E7:I7)</f>
        <v>0</v>
      </c>
    </row>
    <row r="8" spans="2:10" ht="12.75">
      <c r="B8" s="173"/>
      <c r="C8" s="181"/>
      <c r="D8" s="182"/>
      <c r="E8" s="171"/>
      <c r="F8" s="183"/>
      <c r="G8" s="171"/>
      <c r="H8" s="184"/>
      <c r="I8" s="185"/>
      <c r="J8" s="170">
        <f>SUM(E8:I8)</f>
        <v>0</v>
      </c>
    </row>
    <row r="9" spans="2:10" ht="14.25" customHeight="1">
      <c r="B9" s="105"/>
      <c r="C9" s="117"/>
      <c r="D9" s="106"/>
      <c r="E9" s="123">
        <f aca="true" t="shared" si="0" ref="E9:J9">SUM(E7:E8)</f>
        <v>0</v>
      </c>
      <c r="F9" s="125">
        <f t="shared" si="0"/>
        <v>0</v>
      </c>
      <c r="G9" s="125">
        <f t="shared" si="0"/>
        <v>0</v>
      </c>
      <c r="H9" s="126">
        <f t="shared" si="0"/>
        <v>0</v>
      </c>
      <c r="I9" s="125">
        <f t="shared" si="0"/>
        <v>0</v>
      </c>
      <c r="J9" s="174">
        <f t="shared" si="0"/>
        <v>0</v>
      </c>
    </row>
    <row r="10" spans="2:10" ht="13.5" thickBot="1">
      <c r="B10" s="19"/>
      <c r="C10" s="20"/>
      <c r="D10" s="21"/>
      <c r="E10" s="22"/>
      <c r="F10" s="20"/>
      <c r="G10" s="20"/>
      <c r="H10" s="23"/>
      <c r="I10" s="20"/>
      <c r="J10" s="24"/>
    </row>
    <row r="12" ht="12.75">
      <c r="B12" s="1" t="s">
        <v>82</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7" bottom="0.57" header="0.5" footer="0.5"/>
  <pageSetup fitToHeight="1" fitToWidth="1" horizontalDpi="600" verticalDpi="600" orientation="landscape" paperSize="9" scale="77" r:id="rId1"/>
</worksheet>
</file>

<file path=xl/worksheets/sheet16.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13" sqref="F12:F13"/>
    </sheetView>
  </sheetViews>
  <sheetFormatPr defaultColWidth="9.140625" defaultRowHeight="12.75"/>
  <cols>
    <col min="1" max="1" width="1.8515625" style="1" customWidth="1"/>
    <col min="2" max="2" width="10.140625" style="1" bestFit="1" customWidth="1"/>
    <col min="3" max="3" width="14.00390625" style="1" customWidth="1"/>
    <col min="4" max="4" width="36.8515625" style="1" customWidth="1"/>
    <col min="5" max="8" width="11.8515625" style="1" customWidth="1"/>
    <col min="9" max="9" width="17.7109375" style="1" customWidth="1"/>
    <col min="10" max="10" width="10.140625" style="83" customWidth="1"/>
    <col min="11" max="16384" width="9.140625" style="1" customWidth="1"/>
  </cols>
  <sheetData>
    <row r="1" ht="12.75">
      <c r="B1" s="2" t="s">
        <v>42</v>
      </c>
    </row>
    <row r="2" spans="2:6" ht="12.75">
      <c r="B2" s="3" t="s">
        <v>43</v>
      </c>
      <c r="D2" s="73" t="s">
        <v>64</v>
      </c>
      <c r="E2" s="74" t="s">
        <v>58</v>
      </c>
      <c r="F2" s="40"/>
    </row>
    <row r="3" spans="2:6" ht="12.75">
      <c r="B3" s="2" t="s">
        <v>44</v>
      </c>
      <c r="D3" s="3" t="str">
        <f>'Master Dates'!E3</f>
        <v>2016-17</v>
      </c>
      <c r="E3" s="3" t="str">
        <f>'Master Dates'!F3</f>
        <v>Quarter 1</v>
      </c>
      <c r="F3" s="3" t="str">
        <f>'Master Dates'!G3</f>
        <v>01 April- 30 June 2016</v>
      </c>
    </row>
    <row r="4" ht="13.5" thickBot="1"/>
    <row r="5" spans="2:10" ht="12.75">
      <c r="B5" s="26" t="s">
        <v>45</v>
      </c>
      <c r="C5" s="25" t="s">
        <v>46</v>
      </c>
      <c r="D5" s="10" t="s">
        <v>47</v>
      </c>
      <c r="E5" s="321" t="s">
        <v>51</v>
      </c>
      <c r="F5" s="322"/>
      <c r="G5" s="322"/>
      <c r="H5" s="323"/>
      <c r="I5" s="11" t="s">
        <v>50</v>
      </c>
      <c r="J5" s="86" t="s">
        <v>54</v>
      </c>
    </row>
    <row r="6" spans="2:10" s="4" customFormat="1" ht="25.5">
      <c r="B6" s="5"/>
      <c r="C6" s="12"/>
      <c r="D6" s="6"/>
      <c r="E6" s="7" t="s">
        <v>48</v>
      </c>
      <c r="F6" s="9" t="s">
        <v>49</v>
      </c>
      <c r="G6" s="9" t="s">
        <v>89</v>
      </c>
      <c r="H6" s="57" t="s">
        <v>1</v>
      </c>
      <c r="I6" s="12" t="s">
        <v>52</v>
      </c>
      <c r="J6" s="87" t="s">
        <v>55</v>
      </c>
    </row>
    <row r="7" spans="2:10" s="4" customFormat="1" ht="12.75">
      <c r="B7" s="78"/>
      <c r="C7" s="76"/>
      <c r="D7" s="77"/>
      <c r="E7" s="79"/>
      <c r="F7" s="80"/>
      <c r="G7" s="80"/>
      <c r="H7" s="81"/>
      <c r="I7" s="88"/>
      <c r="J7" s="84"/>
    </row>
    <row r="8" spans="2:10" ht="12.75" customHeight="1">
      <c r="B8" s="101"/>
      <c r="C8" s="102"/>
      <c r="D8" s="103"/>
      <c r="E8" s="82"/>
      <c r="F8" s="97"/>
      <c r="G8" s="98"/>
      <c r="H8" s="95"/>
      <c r="I8" s="96"/>
      <c r="J8" s="99">
        <f>SUM(E8:H8)</f>
        <v>0</v>
      </c>
    </row>
    <row r="9" spans="2:10" ht="12.75">
      <c r="B9" s="27"/>
      <c r="C9" s="28"/>
      <c r="D9" s="29"/>
      <c r="E9" s="100">
        <f aca="true" t="shared" si="0" ref="E9:J9">SUM(E8:E8)</f>
        <v>0</v>
      </c>
      <c r="F9" s="100">
        <f t="shared" si="0"/>
        <v>0</v>
      </c>
      <c r="G9" s="100">
        <f t="shared" si="0"/>
        <v>0</v>
      </c>
      <c r="H9" s="100">
        <f t="shared" si="0"/>
        <v>0</v>
      </c>
      <c r="I9" s="100">
        <f t="shared" si="0"/>
        <v>0</v>
      </c>
      <c r="J9" s="94">
        <f t="shared" si="0"/>
        <v>0</v>
      </c>
    </row>
    <row r="10" spans="2:10" ht="13.5" thickBot="1">
      <c r="B10" s="19"/>
      <c r="C10" s="20"/>
      <c r="D10" s="21"/>
      <c r="E10" s="22"/>
      <c r="F10" s="20"/>
      <c r="G10" s="20"/>
      <c r="H10" s="23"/>
      <c r="I10" s="20"/>
      <c r="J10" s="85"/>
    </row>
    <row r="12" ht="12.75">
      <c r="B12" s="1" t="s">
        <v>82</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8" bottom="0.56" header="0.5" footer="0.5"/>
  <pageSetup fitToHeight="1" fitToWidth="1" horizontalDpi="600" verticalDpi="600" orientation="landscape" paperSize="9" scale="64" r:id="rId1"/>
</worksheet>
</file>

<file path=xl/worksheets/sheet17.xml><?xml version="1.0" encoding="utf-8"?>
<worksheet xmlns="http://schemas.openxmlformats.org/spreadsheetml/2006/main" xmlns:r="http://schemas.openxmlformats.org/officeDocument/2006/relationships">
  <sheetPr>
    <tabColor rgb="FFFF0000"/>
    <pageSetUpPr fitToPage="1"/>
  </sheetPr>
  <dimension ref="A1:J13"/>
  <sheetViews>
    <sheetView zoomScalePageLayoutView="0" workbookViewId="0" topLeftCell="B1">
      <selection activeCell="D32" sqref="D32"/>
    </sheetView>
  </sheetViews>
  <sheetFormatPr defaultColWidth="9.140625" defaultRowHeight="12.75"/>
  <cols>
    <col min="1" max="1" width="1.421875" style="1" customWidth="1"/>
    <col min="2" max="2" width="10.140625" style="1" bestFit="1" customWidth="1"/>
    <col min="3" max="3" width="13.8515625" style="1" customWidth="1"/>
    <col min="4" max="4" width="41.28125" style="1" customWidth="1"/>
    <col min="5" max="8" width="11.8515625" style="1" customWidth="1"/>
    <col min="9" max="9" width="14.7109375" style="1" customWidth="1"/>
    <col min="10" max="10" width="9.00390625" style="1" customWidth="1"/>
    <col min="11" max="16384" width="9.140625" style="193" customWidth="1"/>
  </cols>
  <sheetData>
    <row r="1" ht="12.75">
      <c r="B1" s="2" t="s">
        <v>42</v>
      </c>
    </row>
    <row r="2" spans="2:6" ht="12.75">
      <c r="B2" s="3" t="s">
        <v>43</v>
      </c>
      <c r="D2" s="38" t="s">
        <v>53</v>
      </c>
      <c r="E2" s="39" t="s">
        <v>58</v>
      </c>
      <c r="F2" s="40"/>
    </row>
    <row r="3" spans="2:6" ht="12.75">
      <c r="B3" s="2" t="s">
        <v>44</v>
      </c>
      <c r="D3" s="3" t="str">
        <f>'Master Dates'!E3</f>
        <v>2016-17</v>
      </c>
      <c r="E3" s="3" t="str">
        <f>'Master Dates'!F3</f>
        <v>Quarter 1</v>
      </c>
      <c r="F3" s="3" t="str">
        <f>'Master Dates'!G3</f>
        <v>01 April- 30 June 2016</v>
      </c>
    </row>
    <row r="4" ht="13.5" thickBot="1"/>
    <row r="5" spans="2:10" ht="12.75">
      <c r="B5" s="26" t="s">
        <v>45</v>
      </c>
      <c r="C5" s="25" t="s">
        <v>46</v>
      </c>
      <c r="D5" s="10" t="s">
        <v>47</v>
      </c>
      <c r="E5" s="321" t="s">
        <v>51</v>
      </c>
      <c r="F5" s="322"/>
      <c r="G5" s="322"/>
      <c r="H5" s="323"/>
      <c r="I5" s="11" t="s">
        <v>50</v>
      </c>
      <c r="J5" s="30" t="s">
        <v>54</v>
      </c>
    </row>
    <row r="6" spans="1:10" s="194" customFormat="1" ht="27.75" customHeight="1">
      <c r="A6" s="4"/>
      <c r="B6" s="5"/>
      <c r="C6" s="12"/>
      <c r="D6" s="6"/>
      <c r="E6" s="7" t="s">
        <v>48</v>
      </c>
      <c r="F6" s="9" t="s">
        <v>49</v>
      </c>
      <c r="G6" s="9" t="s">
        <v>89</v>
      </c>
      <c r="H6" s="189" t="s">
        <v>1</v>
      </c>
      <c r="I6" s="12" t="s">
        <v>52</v>
      </c>
      <c r="J6" s="31" t="s">
        <v>55</v>
      </c>
    </row>
    <row r="7" spans="2:10" ht="12.75">
      <c r="B7" s="186"/>
      <c r="C7" s="214"/>
      <c r="D7" s="190"/>
      <c r="E7" s="210"/>
      <c r="F7" s="211"/>
      <c r="G7" s="212"/>
      <c r="H7" s="212"/>
      <c r="I7" s="213"/>
      <c r="J7" s="172">
        <f>SUM(E7:I7)</f>
        <v>0</v>
      </c>
    </row>
    <row r="8" spans="2:10" ht="12.75">
      <c r="B8" s="192"/>
      <c r="C8" s="199"/>
      <c r="D8" s="199"/>
      <c r="E8" s="215"/>
      <c r="F8" s="216"/>
      <c r="G8" s="217"/>
      <c r="H8" s="217"/>
      <c r="I8" s="200"/>
      <c r="J8" s="201">
        <f>SUM(E8:I8)</f>
        <v>0</v>
      </c>
    </row>
    <row r="9" spans="2:10" ht="12.75">
      <c r="B9" s="162"/>
      <c r="C9" s="191"/>
      <c r="D9" s="191"/>
      <c r="E9" s="208"/>
      <c r="F9" s="207"/>
      <c r="G9" s="209"/>
      <c r="H9" s="209"/>
      <c r="I9" s="187"/>
      <c r="J9" s="131">
        <f>SUM(E9:I9)</f>
        <v>0</v>
      </c>
    </row>
    <row r="10" spans="2:10" ht="12.75">
      <c r="B10" s="197"/>
      <c r="C10" s="205"/>
      <c r="D10" s="203"/>
      <c r="E10" s="127">
        <f aca="true" t="shared" si="0" ref="E10:J10">SUM(E7:E9)</f>
        <v>0</v>
      </c>
      <c r="F10" s="127">
        <f t="shared" si="0"/>
        <v>0</v>
      </c>
      <c r="G10" s="127">
        <f t="shared" si="0"/>
        <v>0</v>
      </c>
      <c r="H10" s="127">
        <f t="shared" si="0"/>
        <v>0</v>
      </c>
      <c r="I10" s="127">
        <f t="shared" si="0"/>
        <v>0</v>
      </c>
      <c r="J10" s="188">
        <f t="shared" si="0"/>
        <v>0</v>
      </c>
    </row>
    <row r="11" spans="2:10" ht="13.5" thickBot="1">
      <c r="B11" s="198"/>
      <c r="C11" s="204"/>
      <c r="D11" s="202"/>
      <c r="E11" s="22"/>
      <c r="F11" s="20"/>
      <c r="G11" s="20"/>
      <c r="H11" s="23"/>
      <c r="I11" s="20"/>
      <c r="J11" s="24"/>
    </row>
    <row r="13" ht="12.75">
      <c r="B13" s="1" t="s">
        <v>82</v>
      </c>
    </row>
  </sheetData>
  <sheetProtection/>
  <mergeCells count="1">
    <mergeCell ref="E5:H5"/>
  </mergeCells>
  <conditionalFormatting sqref="A7:J10">
    <cfRule type="expression" priority="1" dxfId="0">
      <formula>MOD(ROW(),2)=1</formula>
    </cfRule>
  </conditionalFormatting>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18.xml><?xml version="1.0" encoding="utf-8"?>
<worksheet xmlns="http://schemas.openxmlformats.org/spreadsheetml/2006/main" xmlns:r="http://schemas.openxmlformats.org/officeDocument/2006/relationships">
  <sheetPr>
    <pageSetUpPr fitToPage="1"/>
  </sheetPr>
  <dimension ref="B1:D23"/>
  <sheetViews>
    <sheetView zoomScalePageLayoutView="0" workbookViewId="0" topLeftCell="A10">
      <selection activeCell="A1" sqref="A1"/>
    </sheetView>
  </sheetViews>
  <sheetFormatPr defaultColWidth="9.140625" defaultRowHeight="12.75"/>
  <cols>
    <col min="1" max="1" width="1.28515625" style="1" customWidth="1"/>
    <col min="2" max="2" width="21.140625" style="1" customWidth="1"/>
    <col min="3" max="3" width="37.421875" style="1" customWidth="1"/>
    <col min="4" max="4" width="71.7109375" style="1" customWidth="1"/>
    <col min="5" max="5" width="9.140625" style="1" customWidth="1"/>
    <col min="6" max="6" width="33.421875" style="1" customWidth="1"/>
    <col min="7" max="16384" width="9.140625" style="1" customWidth="1"/>
  </cols>
  <sheetData>
    <row r="1" ht="12.75">
      <c r="B1" s="2" t="str">
        <f>'Master Dates'!B1</f>
        <v>OFFICE OF RAIL AND ROAD</v>
      </c>
    </row>
    <row r="2" spans="2:4" ht="12.75">
      <c r="B2" s="3"/>
      <c r="D2" s="38" t="s">
        <v>81</v>
      </c>
    </row>
    <row r="3" spans="2:4" ht="12.75">
      <c r="B3" s="2" t="s">
        <v>83</v>
      </c>
      <c r="C3" s="222" t="str">
        <f>'Master Dates'!E3</f>
        <v>2016-17</v>
      </c>
      <c r="D3" s="221" t="str">
        <f>CONCATENATE('Master Dates'!F3,"       ",'Master Dates'!G3)</f>
        <v>Quarter 1       01 April- 30 June 2016</v>
      </c>
    </row>
    <row r="4" ht="13.5" thickBot="1"/>
    <row r="5" spans="2:4" ht="24.75" customHeight="1">
      <c r="B5" s="242" t="s">
        <v>80</v>
      </c>
      <c r="C5" s="241" t="s">
        <v>123</v>
      </c>
      <c r="D5" s="240" t="s">
        <v>79</v>
      </c>
    </row>
    <row r="6" spans="2:4" ht="38.25" customHeight="1">
      <c r="B6" s="284">
        <v>42471</v>
      </c>
      <c r="C6" s="258" t="s">
        <v>200</v>
      </c>
      <c r="D6" s="259" t="s">
        <v>201</v>
      </c>
    </row>
    <row r="7" spans="2:4" ht="38.25" customHeight="1">
      <c r="B7" s="284">
        <v>42471</v>
      </c>
      <c r="C7" s="258" t="s">
        <v>200</v>
      </c>
      <c r="D7" s="259" t="s">
        <v>202</v>
      </c>
    </row>
    <row r="8" spans="2:4" ht="38.25" customHeight="1">
      <c r="B8" s="284">
        <v>42473</v>
      </c>
      <c r="C8" s="258" t="s">
        <v>203</v>
      </c>
      <c r="D8" s="259" t="s">
        <v>204</v>
      </c>
    </row>
    <row r="9" spans="2:4" ht="38.25" customHeight="1">
      <c r="B9" s="284">
        <v>42480</v>
      </c>
      <c r="C9" s="258" t="s">
        <v>205</v>
      </c>
      <c r="D9" s="259" t="s">
        <v>206</v>
      </c>
    </row>
    <row r="10" spans="2:4" ht="38.25" customHeight="1">
      <c r="B10" s="284">
        <v>42485</v>
      </c>
      <c r="C10" s="258" t="s">
        <v>207</v>
      </c>
      <c r="D10" s="259" t="s">
        <v>208</v>
      </c>
    </row>
    <row r="11" spans="2:4" ht="38.25" customHeight="1">
      <c r="B11" s="284">
        <v>42506</v>
      </c>
      <c r="C11" s="258" t="s">
        <v>209</v>
      </c>
      <c r="D11" s="259" t="s">
        <v>210</v>
      </c>
    </row>
    <row r="12" spans="2:4" ht="38.25" customHeight="1">
      <c r="B12" s="284">
        <v>42506</v>
      </c>
      <c r="C12" s="258" t="s">
        <v>209</v>
      </c>
      <c r="D12" s="259" t="s">
        <v>211</v>
      </c>
    </row>
    <row r="13" spans="2:4" ht="38.25" customHeight="1">
      <c r="B13" s="284">
        <v>42507</v>
      </c>
      <c r="C13" s="258" t="s">
        <v>212</v>
      </c>
      <c r="D13" s="259" t="s">
        <v>213</v>
      </c>
    </row>
    <row r="14" spans="2:4" ht="38.25" customHeight="1">
      <c r="B14" s="284">
        <v>42507</v>
      </c>
      <c r="C14" s="258" t="s">
        <v>214</v>
      </c>
      <c r="D14" s="259" t="s">
        <v>215</v>
      </c>
    </row>
    <row r="15" spans="2:4" ht="38.25" customHeight="1">
      <c r="B15" s="284">
        <v>42515</v>
      </c>
      <c r="C15" s="258" t="s">
        <v>200</v>
      </c>
      <c r="D15" s="259" t="s">
        <v>216</v>
      </c>
    </row>
    <row r="16" spans="2:4" ht="38.25" customHeight="1">
      <c r="B16" s="284">
        <v>42528</v>
      </c>
      <c r="C16" s="258" t="s">
        <v>217</v>
      </c>
      <c r="D16" s="259" t="s">
        <v>218</v>
      </c>
    </row>
    <row r="17" spans="2:4" ht="38.25" customHeight="1">
      <c r="B17" s="284">
        <v>42529</v>
      </c>
      <c r="C17" s="258" t="s">
        <v>219</v>
      </c>
      <c r="D17" s="259" t="s">
        <v>220</v>
      </c>
    </row>
    <row r="18" spans="2:4" ht="38.25" customHeight="1">
      <c r="B18" s="284">
        <v>42534</v>
      </c>
      <c r="C18" s="258" t="s">
        <v>113</v>
      </c>
      <c r="D18" s="259" t="s">
        <v>221</v>
      </c>
    </row>
    <row r="19" spans="2:4" ht="38.25" customHeight="1">
      <c r="B19" s="284">
        <v>42538</v>
      </c>
      <c r="C19" s="258" t="s">
        <v>222</v>
      </c>
      <c r="D19" s="259" t="s">
        <v>223</v>
      </c>
    </row>
    <row r="20" spans="2:4" ht="38.25" customHeight="1">
      <c r="B20" s="284">
        <v>42543</v>
      </c>
      <c r="C20" s="258" t="s">
        <v>224</v>
      </c>
      <c r="D20" s="259" t="s">
        <v>225</v>
      </c>
    </row>
    <row r="21" spans="2:4" ht="38.25" customHeight="1">
      <c r="B21" s="284">
        <v>42543</v>
      </c>
      <c r="C21" s="258" t="s">
        <v>226</v>
      </c>
      <c r="D21" s="259" t="s">
        <v>227</v>
      </c>
    </row>
    <row r="22" spans="2:4" ht="38.25" customHeight="1">
      <c r="B22" s="284">
        <v>42545</v>
      </c>
      <c r="C22" s="258" t="s">
        <v>228</v>
      </c>
      <c r="D22" s="259" t="s">
        <v>229</v>
      </c>
    </row>
    <row r="23" spans="2:4" ht="38.25" customHeight="1" thickBot="1">
      <c r="B23" s="285">
        <v>42551</v>
      </c>
      <c r="C23" s="286" t="s">
        <v>230</v>
      </c>
      <c r="D23" s="287" t="s">
        <v>231</v>
      </c>
    </row>
  </sheetData>
  <sheetProtection/>
  <printOptions/>
  <pageMargins left="0.75" right="0.75" top="1" bottom="1" header="0.5" footer="0.5"/>
  <pageSetup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B1:J23"/>
  <sheetViews>
    <sheetView zoomScalePageLayoutView="0" workbookViewId="0" topLeftCell="A1">
      <selection activeCell="A1" sqref="A1"/>
    </sheetView>
  </sheetViews>
  <sheetFormatPr defaultColWidth="9.140625" defaultRowHeight="12.75"/>
  <cols>
    <col min="1" max="2" width="9.140625" style="1" customWidth="1"/>
    <col min="3" max="3" width="34.57421875" style="1" customWidth="1"/>
    <col min="4" max="16384" width="9.140625" style="1" customWidth="1"/>
  </cols>
  <sheetData>
    <row r="1" spans="2:3" ht="15">
      <c r="B1" s="41"/>
      <c r="C1" s="41" t="s">
        <v>15</v>
      </c>
    </row>
    <row r="2" spans="2:3" ht="15" thickBot="1">
      <c r="B2" s="42"/>
      <c r="C2" s="42"/>
    </row>
    <row r="3" spans="2:3" ht="15">
      <c r="B3" s="44" t="s">
        <v>16</v>
      </c>
      <c r="C3" s="45" t="s">
        <v>19</v>
      </c>
    </row>
    <row r="4" spans="2:3" ht="15">
      <c r="B4" s="46" t="s">
        <v>39</v>
      </c>
      <c r="C4" s="47" t="s">
        <v>20</v>
      </c>
    </row>
    <row r="5" spans="2:3" ht="15">
      <c r="B5" s="46" t="s">
        <v>38</v>
      </c>
      <c r="C5" s="47" t="s">
        <v>21</v>
      </c>
    </row>
    <row r="6" spans="2:3" ht="15">
      <c r="B6" s="46" t="s">
        <v>36</v>
      </c>
      <c r="C6" s="47" t="s">
        <v>22</v>
      </c>
    </row>
    <row r="7" spans="2:3" ht="15">
      <c r="B7" s="46" t="s">
        <v>37</v>
      </c>
      <c r="C7" s="47" t="s">
        <v>23</v>
      </c>
    </row>
    <row r="8" spans="2:10" ht="15">
      <c r="B8" s="46" t="s">
        <v>17</v>
      </c>
      <c r="C8" s="47" t="s">
        <v>24</v>
      </c>
      <c r="E8" s="58"/>
      <c r="F8" s="58"/>
      <c r="G8" s="58"/>
      <c r="H8" s="58"/>
      <c r="I8" s="58"/>
      <c r="J8" s="58"/>
    </row>
    <row r="9" spans="2:10" ht="15">
      <c r="B9" s="46" t="s">
        <v>18</v>
      </c>
      <c r="C9" s="47" t="s">
        <v>25</v>
      </c>
      <c r="E9" s="58"/>
      <c r="F9" s="58"/>
      <c r="G9" s="58"/>
      <c r="H9" s="58"/>
      <c r="I9" s="58"/>
      <c r="J9" s="58"/>
    </row>
    <row r="10" spans="2:10" ht="15">
      <c r="B10" s="46" t="s">
        <v>35</v>
      </c>
      <c r="C10" s="47" t="s">
        <v>26</v>
      </c>
      <c r="E10" s="58"/>
      <c r="F10" s="58"/>
      <c r="G10" s="58"/>
      <c r="H10" s="58"/>
      <c r="I10" s="58"/>
      <c r="J10" s="58"/>
    </row>
    <row r="11" spans="2:10" ht="15">
      <c r="B11" s="46" t="s">
        <v>30</v>
      </c>
      <c r="C11" s="47" t="s">
        <v>27</v>
      </c>
      <c r="E11" s="58"/>
      <c r="F11" s="58"/>
      <c r="G11" s="58"/>
      <c r="H11" s="58"/>
      <c r="I11" s="58"/>
      <c r="J11" s="58"/>
    </row>
    <row r="12" spans="2:10" ht="15">
      <c r="B12" s="46" t="s">
        <v>40</v>
      </c>
      <c r="C12" s="47" t="s">
        <v>31</v>
      </c>
      <c r="E12" s="58"/>
      <c r="F12" s="58"/>
      <c r="G12" s="58"/>
      <c r="H12" s="58"/>
      <c r="I12" s="58"/>
      <c r="J12" s="58"/>
    </row>
    <row r="13" spans="2:10" ht="15">
      <c r="B13" s="46" t="s">
        <v>41</v>
      </c>
      <c r="C13" s="47" t="s">
        <v>28</v>
      </c>
      <c r="E13" s="58"/>
      <c r="F13" s="58"/>
      <c r="G13" s="58"/>
      <c r="H13" s="58"/>
      <c r="I13" s="58"/>
      <c r="J13" s="58"/>
    </row>
    <row r="14" spans="2:10" ht="15">
      <c r="B14" s="46" t="s">
        <v>34</v>
      </c>
      <c r="C14" s="47" t="s">
        <v>29</v>
      </c>
      <c r="E14" s="58"/>
      <c r="F14" s="58"/>
      <c r="G14" s="58"/>
      <c r="H14" s="58"/>
      <c r="I14" s="58"/>
      <c r="J14" s="58"/>
    </row>
    <row r="15" spans="2:10" ht="15">
      <c r="B15" s="46" t="s">
        <v>33</v>
      </c>
      <c r="C15" s="47" t="s">
        <v>32</v>
      </c>
      <c r="E15" s="58"/>
      <c r="F15" s="58"/>
      <c r="G15" s="58"/>
      <c r="H15" s="58"/>
      <c r="I15" s="58"/>
      <c r="J15" s="58"/>
    </row>
    <row r="16" spans="2:10" ht="15.75" thickBot="1">
      <c r="B16" s="48"/>
      <c r="C16" s="49"/>
      <c r="E16" s="58"/>
      <c r="F16" s="58"/>
      <c r="G16" s="58"/>
      <c r="H16" s="58"/>
      <c r="I16" s="58"/>
      <c r="J16" s="58"/>
    </row>
    <row r="17" spans="2:10" ht="12.75">
      <c r="B17" s="43"/>
      <c r="C17" s="43"/>
      <c r="E17" s="58"/>
      <c r="F17" s="58"/>
      <c r="G17" s="58"/>
      <c r="H17" s="58"/>
      <c r="I17" s="58"/>
      <c r="J17" s="58"/>
    </row>
    <row r="18" spans="5:10" ht="12.75">
      <c r="E18" s="58"/>
      <c r="F18" s="58"/>
      <c r="G18" s="58"/>
      <c r="H18" s="58"/>
      <c r="I18" s="58"/>
      <c r="J18" s="58"/>
    </row>
    <row r="19" spans="5:10" ht="12.75">
      <c r="E19" s="58"/>
      <c r="F19" s="58"/>
      <c r="G19" s="58"/>
      <c r="H19" s="58"/>
      <c r="I19" s="58"/>
      <c r="J19" s="58"/>
    </row>
    <row r="20" spans="5:10" ht="12.75">
      <c r="E20" s="58"/>
      <c r="F20" s="58"/>
      <c r="G20" s="58"/>
      <c r="H20" s="58"/>
      <c r="I20" s="58"/>
      <c r="J20" s="58"/>
    </row>
    <row r="21" spans="5:10" ht="12.75">
      <c r="E21" s="58"/>
      <c r="F21" s="58"/>
      <c r="G21" s="58"/>
      <c r="H21" s="58"/>
      <c r="I21" s="58"/>
      <c r="J21" s="58"/>
    </row>
    <row r="22" spans="5:10" ht="12.75">
      <c r="E22" s="58"/>
      <c r="F22" s="58"/>
      <c r="G22" s="58"/>
      <c r="H22" s="58"/>
      <c r="I22" s="58"/>
      <c r="J22" s="58"/>
    </row>
    <row r="23" spans="5:10" ht="12.75">
      <c r="E23" s="58"/>
      <c r="F23" s="58"/>
      <c r="G23" s="58"/>
      <c r="H23" s="58"/>
      <c r="I23" s="58"/>
      <c r="J23" s="58"/>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34"/>
  <sheetViews>
    <sheetView tabSelected="1" zoomScalePageLayoutView="0" workbookViewId="0" topLeftCell="A10">
      <selection activeCell="B9" sqref="B9"/>
    </sheetView>
  </sheetViews>
  <sheetFormatPr defaultColWidth="9.140625" defaultRowHeight="12.75"/>
  <cols>
    <col min="1" max="1" width="9.140625" style="1" customWidth="1"/>
    <col min="2" max="2" width="19.421875" style="1" customWidth="1"/>
    <col min="3" max="3" width="15.57421875" style="1" customWidth="1"/>
    <col min="4" max="16384" width="9.140625" style="1" customWidth="1"/>
  </cols>
  <sheetData>
    <row r="1" ht="12.75">
      <c r="B1" s="2" t="s">
        <v>135</v>
      </c>
    </row>
    <row r="2" ht="12.75">
      <c r="B2" s="2" t="s">
        <v>94</v>
      </c>
    </row>
    <row r="3" ht="12.75">
      <c r="B3" s="2"/>
    </row>
    <row r="4" spans="2:3" ht="12.75">
      <c r="B4" s="2" t="str">
        <f>'Master Dates'!E3</f>
        <v>2016-17</v>
      </c>
      <c r="C4" s="2" t="str">
        <f>'Master Dates'!F3</f>
        <v>Quarter 1</v>
      </c>
    </row>
    <row r="5" spans="2:3" ht="12.75">
      <c r="B5" s="2" t="str">
        <f>'Master Dates'!G3</f>
        <v>01 April- 30 June 2016</v>
      </c>
      <c r="C5" s="2"/>
    </row>
    <row r="7" ht="12.75">
      <c r="B7" s="2" t="s">
        <v>81</v>
      </c>
    </row>
    <row r="9" spans="1:6" ht="12.75">
      <c r="A9" s="193"/>
      <c r="B9" s="231" t="s">
        <v>121</v>
      </c>
      <c r="C9" s="232" t="s">
        <v>169</v>
      </c>
      <c r="D9" s="193"/>
      <c r="E9" s="193"/>
      <c r="F9" s="193"/>
    </row>
    <row r="10" spans="1:6" ht="12.75">
      <c r="A10" s="193"/>
      <c r="B10" s="231" t="s">
        <v>91</v>
      </c>
      <c r="C10" s="232" t="s">
        <v>93</v>
      </c>
      <c r="D10" s="233"/>
      <c r="E10" s="193"/>
      <c r="F10" s="193"/>
    </row>
    <row r="11" spans="1:6" ht="12.75">
      <c r="A11" s="234"/>
      <c r="B11" s="235" t="s">
        <v>92</v>
      </c>
      <c r="C11" s="234" t="s">
        <v>84</v>
      </c>
      <c r="D11" s="234"/>
      <c r="E11" s="193"/>
      <c r="F11" s="193"/>
    </row>
    <row r="12" spans="1:6" ht="12.75">
      <c r="A12" s="234"/>
      <c r="B12" s="235" t="s">
        <v>129</v>
      </c>
      <c r="C12" s="234" t="s">
        <v>84</v>
      </c>
      <c r="D12" s="234"/>
      <c r="E12" s="193"/>
      <c r="F12" s="193"/>
    </row>
    <row r="13" spans="1:6" ht="12.75">
      <c r="A13" s="234"/>
      <c r="B13" s="235" t="s">
        <v>130</v>
      </c>
      <c r="C13" s="234" t="s">
        <v>84</v>
      </c>
      <c r="D13" s="234"/>
      <c r="E13" s="193"/>
      <c r="F13" s="193"/>
    </row>
    <row r="14" spans="1:6" ht="12.75">
      <c r="A14" s="234"/>
      <c r="B14" s="235" t="s">
        <v>131</v>
      </c>
      <c r="C14" s="234" t="s">
        <v>84</v>
      </c>
      <c r="D14" s="234"/>
      <c r="E14" s="193"/>
      <c r="F14" s="193"/>
    </row>
    <row r="15" spans="1:6" ht="12.75">
      <c r="A15" s="234"/>
      <c r="B15" s="235" t="s">
        <v>249</v>
      </c>
      <c r="C15" s="234" t="s">
        <v>132</v>
      </c>
      <c r="D15" s="234"/>
      <c r="E15" s="193"/>
      <c r="F15" s="193"/>
    </row>
    <row r="16" spans="1:6" ht="12.75">
      <c r="A16" s="234"/>
      <c r="B16" s="235" t="s">
        <v>85</v>
      </c>
      <c r="C16" s="234" t="s">
        <v>86</v>
      </c>
      <c r="D16" s="234"/>
      <c r="E16" s="193"/>
      <c r="F16" s="193"/>
    </row>
    <row r="17" spans="1:6" ht="12.75">
      <c r="A17" s="234"/>
      <c r="B17" s="234"/>
      <c r="C17" s="234"/>
      <c r="D17" s="234"/>
      <c r="E17" s="193"/>
      <c r="F17" s="193"/>
    </row>
    <row r="18" spans="1:6" ht="12.75">
      <c r="A18" s="193"/>
      <c r="B18" s="193"/>
      <c r="C18" s="193"/>
      <c r="D18" s="193"/>
      <c r="E18" s="193"/>
      <c r="F18" s="193"/>
    </row>
    <row r="19" ht="12.75">
      <c r="B19" s="2" t="s">
        <v>97</v>
      </c>
    </row>
    <row r="21" spans="2:3" ht="12.75">
      <c r="B21" s="1" t="s">
        <v>98</v>
      </c>
      <c r="C21" s="220" t="s">
        <v>124</v>
      </c>
    </row>
    <row r="22" spans="2:3" ht="12.75">
      <c r="B22" s="1" t="s">
        <v>99</v>
      </c>
      <c r="C22" s="1" t="s">
        <v>100</v>
      </c>
    </row>
    <row r="23" spans="2:3" ht="12.75">
      <c r="B23" s="1" t="s">
        <v>101</v>
      </c>
      <c r="C23" s="220" t="s">
        <v>126</v>
      </c>
    </row>
    <row r="24" spans="2:3" ht="12.75">
      <c r="B24" s="1" t="s">
        <v>102</v>
      </c>
      <c r="C24" s="1" t="s">
        <v>103</v>
      </c>
    </row>
    <row r="25" spans="2:3" ht="12.75">
      <c r="B25" s="220" t="s">
        <v>104</v>
      </c>
      <c r="C25" s="1" t="s">
        <v>105</v>
      </c>
    </row>
    <row r="26" spans="2:3" ht="12.75">
      <c r="B26" s="220" t="s">
        <v>106</v>
      </c>
      <c r="C26" s="1" t="s">
        <v>107</v>
      </c>
    </row>
    <row r="27" spans="2:3" ht="12.75">
      <c r="B27" s="1" t="s">
        <v>108</v>
      </c>
      <c r="C27" s="1" t="s">
        <v>109</v>
      </c>
    </row>
    <row r="28" spans="2:3" ht="12.75">
      <c r="B28" s="1" t="s">
        <v>110</v>
      </c>
      <c r="C28" s="1" t="s">
        <v>125</v>
      </c>
    </row>
    <row r="29" spans="2:3" ht="12.75">
      <c r="B29" s="1" t="s">
        <v>111</v>
      </c>
      <c r="C29" s="1" t="s">
        <v>112</v>
      </c>
    </row>
    <row r="30" spans="2:3" ht="12.75">
      <c r="B30" s="1" t="s">
        <v>113</v>
      </c>
      <c r="C30" s="1" t="s">
        <v>114</v>
      </c>
    </row>
    <row r="31" spans="2:3" ht="12.75">
      <c r="B31" s="1" t="s">
        <v>115</v>
      </c>
      <c r="C31" s="1" t="s">
        <v>116</v>
      </c>
    </row>
    <row r="32" spans="2:3" ht="12.75">
      <c r="B32" s="1" t="s">
        <v>117</v>
      </c>
      <c r="C32" s="1" t="s">
        <v>118</v>
      </c>
    </row>
    <row r="33" spans="2:3" ht="12.75">
      <c r="B33" s="1" t="s">
        <v>119</v>
      </c>
      <c r="C33" s="1" t="s">
        <v>120</v>
      </c>
    </row>
    <row r="34" spans="2:3" ht="12.75">
      <c r="B34" s="1" t="s">
        <v>251</v>
      </c>
      <c r="C34" s="1" t="s">
        <v>252</v>
      </c>
    </row>
  </sheetData>
  <sheetProtection/>
  <hyperlinks>
    <hyperlink ref="B10" location="'Prosser I'!A1" display="Prosser, Ian"/>
    <hyperlink ref="B16" location="'Hospitality received'!A1" display="Hospitality Received"/>
    <hyperlink ref="B11" location="'Barlow T'!A1" display="Barlow, Tracey"/>
    <hyperlink ref="B9" location="'Whittington J'!A1" display="Whittington, Joanna"/>
    <hyperlink ref="B13" location="'Holland, B'!A1" display="Holland, Bob"/>
    <hyperlink ref="B12" location="'McCracken J'!A1" display="McCracken, Justin"/>
    <hyperlink ref="B14" location="'Luger, M'!A1" display="Luger, Michael"/>
    <hyperlink ref="B15" location="'Glaister S'!A1" display="Glaister, S"/>
  </hyperlink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L15"/>
  <sheetViews>
    <sheetView zoomScalePageLayoutView="0" workbookViewId="0" topLeftCell="A1">
      <selection activeCell="E13" sqref="E13"/>
    </sheetView>
  </sheetViews>
  <sheetFormatPr defaultColWidth="9.140625" defaultRowHeight="12.75"/>
  <cols>
    <col min="1" max="1" width="1.1484375" style="1" customWidth="1"/>
    <col min="2" max="2" width="13.28125" style="90" customWidth="1"/>
    <col min="3" max="3" width="18.140625" style="92" customWidth="1"/>
    <col min="4" max="4" width="15.57421875" style="92" customWidth="1"/>
    <col min="5" max="5" width="59.7109375" style="1" customWidth="1"/>
    <col min="6" max="8" width="11.57421875" style="1" customWidth="1"/>
    <col min="9" max="11" width="11.421875" style="1" customWidth="1"/>
    <col min="12" max="13" width="9.140625" style="1" customWidth="1"/>
    <col min="14" max="14" width="10.140625" style="1" bestFit="1" customWidth="1"/>
    <col min="15" max="15" width="32.140625" style="1" bestFit="1" customWidth="1"/>
    <col min="16" max="16" width="81.140625" style="1" bestFit="1" customWidth="1"/>
    <col min="17" max="17" width="5.57421875" style="1" bestFit="1" customWidth="1"/>
    <col min="18" max="18" width="9.140625" style="1" bestFit="1" customWidth="1"/>
    <col min="19" max="19" width="9.00390625" style="1" bestFit="1" customWidth="1"/>
    <col min="20" max="20" width="8.00390625" style="1" bestFit="1" customWidth="1"/>
    <col min="21" max="21" width="14.8515625" style="1" bestFit="1" customWidth="1"/>
    <col min="22" max="22" width="9.140625" style="1" bestFit="1" customWidth="1"/>
    <col min="23" max="16384" width="9.140625" style="1" customWidth="1"/>
  </cols>
  <sheetData>
    <row r="1" ht="12.75">
      <c r="B1" s="129" t="s">
        <v>135</v>
      </c>
    </row>
    <row r="2" spans="2:7" ht="12.75">
      <c r="B2" s="223" t="s">
        <v>43</v>
      </c>
      <c r="E2" s="38"/>
      <c r="F2" s="39" t="s">
        <v>56</v>
      </c>
      <c r="G2" s="40"/>
    </row>
    <row r="3" spans="2:7" ht="12.75">
      <c r="B3" s="129" t="s">
        <v>44</v>
      </c>
      <c r="E3" s="3" t="s">
        <v>167</v>
      </c>
      <c r="F3" s="3" t="s">
        <v>168</v>
      </c>
      <c r="G3" s="3" t="s">
        <v>173</v>
      </c>
    </row>
    <row r="4" ht="13.5" thickBot="1"/>
    <row r="5" spans="2:11" ht="38.25">
      <c r="B5" s="26" t="s">
        <v>45</v>
      </c>
      <c r="C5" s="25" t="s">
        <v>95</v>
      </c>
      <c r="D5" s="206" t="s">
        <v>96</v>
      </c>
      <c r="E5" s="10" t="s">
        <v>47</v>
      </c>
      <c r="F5" s="321" t="s">
        <v>51</v>
      </c>
      <c r="G5" s="322"/>
      <c r="H5" s="322"/>
      <c r="I5" s="323"/>
      <c r="J5" s="218" t="s">
        <v>50</v>
      </c>
      <c r="K5" s="230" t="s">
        <v>54</v>
      </c>
    </row>
    <row r="6" spans="2:11" s="4" customFormat="1" ht="38.25">
      <c r="B6" s="128"/>
      <c r="C6" s="93"/>
      <c r="D6" s="93"/>
      <c r="E6" s="6"/>
      <c r="F6" s="7" t="s">
        <v>48</v>
      </c>
      <c r="G6" s="9" t="s">
        <v>49</v>
      </c>
      <c r="H6" s="9" t="s">
        <v>89</v>
      </c>
      <c r="I6" s="8" t="s">
        <v>0</v>
      </c>
      <c r="J6" s="219" t="s">
        <v>52</v>
      </c>
      <c r="K6" s="31" t="s">
        <v>55</v>
      </c>
    </row>
    <row r="7" spans="2:11" s="238" customFormat="1" ht="33" customHeight="1">
      <c r="B7" s="162"/>
      <c r="C7" s="191"/>
      <c r="D7" s="191"/>
      <c r="E7" s="243"/>
      <c r="F7" s="113"/>
      <c r="G7" s="254"/>
      <c r="H7" s="113"/>
      <c r="I7" s="113"/>
      <c r="J7" s="254"/>
      <c r="K7" s="112"/>
    </row>
    <row r="8" spans="1:12" ht="33" customHeight="1">
      <c r="A8" s="193"/>
      <c r="B8" s="162"/>
      <c r="C8" s="191"/>
      <c r="D8" s="191"/>
      <c r="E8" s="246"/>
      <c r="F8" s="113"/>
      <c r="G8" s="254"/>
      <c r="H8" s="113"/>
      <c r="I8" s="113"/>
      <c r="J8" s="254"/>
      <c r="K8" s="112"/>
      <c r="L8" s="193"/>
    </row>
    <row r="9" spans="1:12" ht="33" customHeight="1">
      <c r="A9" s="193"/>
      <c r="B9" s="162"/>
      <c r="C9" s="191"/>
      <c r="D9" s="191"/>
      <c r="E9" s="243"/>
      <c r="F9" s="113"/>
      <c r="G9" s="254"/>
      <c r="H9" s="113"/>
      <c r="I9" s="113"/>
      <c r="J9" s="254"/>
      <c r="K9" s="112"/>
      <c r="L9" s="193"/>
    </row>
    <row r="10" spans="2:11" ht="12.75">
      <c r="B10" s="260"/>
      <c r="C10" s="249"/>
      <c r="D10" s="249"/>
      <c r="E10" s="250"/>
      <c r="F10" s="224">
        <f aca="true" t="shared" si="0" ref="F10:K10">SUM(F7:F9)</f>
        <v>0</v>
      </c>
      <c r="G10" s="224">
        <f t="shared" si="0"/>
        <v>0</v>
      </c>
      <c r="H10" s="224">
        <f t="shared" si="0"/>
        <v>0</v>
      </c>
      <c r="I10" s="224">
        <f t="shared" si="0"/>
        <v>0</v>
      </c>
      <c r="J10" s="224">
        <f t="shared" si="0"/>
        <v>0</v>
      </c>
      <c r="K10" s="224">
        <f t="shared" si="0"/>
        <v>0</v>
      </c>
    </row>
    <row r="11" spans="2:11" ht="13.5" thickBot="1">
      <c r="B11" s="261"/>
      <c r="C11" s="252"/>
      <c r="D11" s="252"/>
      <c r="E11" s="253"/>
      <c r="F11" s="226"/>
      <c r="G11" s="226"/>
      <c r="H11" s="225"/>
      <c r="I11" s="227"/>
      <c r="J11" s="225"/>
      <c r="K11" s="228"/>
    </row>
    <row r="12" ht="12.75">
      <c r="B12" s="262"/>
    </row>
    <row r="13" ht="12.75">
      <c r="B13" s="262"/>
    </row>
    <row r="14" ht="12.75">
      <c r="B14" s="262"/>
    </row>
    <row r="15" ht="12.75">
      <c r="B15" s="262"/>
    </row>
  </sheetData>
  <sheetProtection/>
  <mergeCells count="1">
    <mergeCell ref="F5:I5"/>
  </mergeCells>
  <conditionalFormatting sqref="A8 B7:K9">
    <cfRule type="expression" priority="28"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s>
  <printOptions/>
  <pageMargins left="0.75" right="0.75" top="0.61" bottom="0.54" header="0.5" footer="0.5"/>
  <pageSetup fitToHeight="1" fitToWidth="1" horizontalDpi="600" verticalDpi="600" orientation="landscape" paperSize="9" scale="71" r:id="rId1"/>
</worksheet>
</file>

<file path=xl/worksheets/sheet4.xml><?xml version="1.0" encoding="utf-8"?>
<worksheet xmlns="http://schemas.openxmlformats.org/spreadsheetml/2006/main" xmlns:r="http://schemas.openxmlformats.org/officeDocument/2006/relationships">
  <sheetPr>
    <pageSetUpPr fitToPage="1"/>
  </sheetPr>
  <dimension ref="A1:K18"/>
  <sheetViews>
    <sheetView showGridLines="0" zoomScalePageLayoutView="0" workbookViewId="0" topLeftCell="A7">
      <selection activeCell="A1" sqref="A1"/>
    </sheetView>
  </sheetViews>
  <sheetFormatPr defaultColWidth="9.140625" defaultRowHeight="12.75"/>
  <cols>
    <col min="1" max="1" width="1.421875" style="1" customWidth="1"/>
    <col min="2" max="2" width="10.57421875" style="1" customWidth="1"/>
    <col min="3" max="4" width="15.140625" style="1" customWidth="1"/>
    <col min="5" max="5" width="47.57421875" style="1" customWidth="1"/>
    <col min="6" max="6" width="10.8515625" style="1" customWidth="1"/>
    <col min="7" max="7" width="12.00390625" style="1" customWidth="1"/>
    <col min="8" max="10" width="10.8515625" style="1" customWidth="1"/>
    <col min="11" max="11" width="10.421875" style="1" customWidth="1"/>
    <col min="12" max="16384" width="9.140625" style="1" customWidth="1"/>
  </cols>
  <sheetData>
    <row r="1" ht="12.75">
      <c r="B1" s="2" t="str">
        <f>'Master Dates'!B1</f>
        <v>OFFICE OF RAIL AND ROAD</v>
      </c>
    </row>
    <row r="2" spans="2:7" ht="12.75">
      <c r="B2" s="3" t="s">
        <v>43</v>
      </c>
      <c r="E2" s="38" t="s">
        <v>122</v>
      </c>
      <c r="F2" s="39" t="s">
        <v>169</v>
      </c>
      <c r="G2" s="40"/>
    </row>
    <row r="3" spans="2:7" ht="12.75">
      <c r="B3" s="2" t="s">
        <v>44</v>
      </c>
      <c r="E3" s="3" t="str">
        <f>'Master Dates'!E3</f>
        <v>2016-17</v>
      </c>
      <c r="F3" s="3" t="str">
        <f>'Master Dates'!F3</f>
        <v>Quarter 1</v>
      </c>
      <c r="G3" s="3" t="str">
        <f>'Master Dates'!G3</f>
        <v>01 April- 30 June 2016</v>
      </c>
    </row>
    <row r="4" ht="13.5" thickBot="1"/>
    <row r="5" spans="2:11" ht="38.25">
      <c r="B5" s="26" t="s">
        <v>45</v>
      </c>
      <c r="C5" s="25" t="s">
        <v>95</v>
      </c>
      <c r="D5" s="206" t="s">
        <v>96</v>
      </c>
      <c r="E5" s="10" t="s">
        <v>47</v>
      </c>
      <c r="F5" s="321" t="s">
        <v>51</v>
      </c>
      <c r="G5" s="322"/>
      <c r="H5" s="322"/>
      <c r="I5" s="323"/>
      <c r="J5" s="218" t="s">
        <v>50</v>
      </c>
      <c r="K5" s="230" t="s">
        <v>54</v>
      </c>
    </row>
    <row r="6" spans="1:11" s="4" customFormat="1" ht="38.25">
      <c r="A6" s="1"/>
      <c r="B6" s="5"/>
      <c r="C6" s="93"/>
      <c r="D6" s="93"/>
      <c r="E6" s="6"/>
      <c r="F6" s="7" t="s">
        <v>48</v>
      </c>
      <c r="G6" s="9" t="s">
        <v>49</v>
      </c>
      <c r="H6" s="9" t="s">
        <v>89</v>
      </c>
      <c r="I6" s="189" t="s">
        <v>1</v>
      </c>
      <c r="J6" s="219" t="s">
        <v>52</v>
      </c>
      <c r="K6" s="31" t="s">
        <v>55</v>
      </c>
    </row>
    <row r="7" spans="1:11" s="245" customFormat="1" ht="12.75">
      <c r="A7" s="244"/>
      <c r="B7" s="162"/>
      <c r="C7" s="191"/>
      <c r="D7" s="191"/>
      <c r="E7" s="243"/>
      <c r="F7" s="113"/>
      <c r="G7" s="113"/>
      <c r="H7" s="113"/>
      <c r="I7" s="113"/>
      <c r="J7" s="113"/>
      <c r="K7" s="112"/>
    </row>
    <row r="8" spans="1:11" s="4" customFormat="1" ht="41.25" customHeight="1">
      <c r="A8" s="1"/>
      <c r="B8" s="236">
        <v>42485</v>
      </c>
      <c r="C8" s="191" t="s">
        <v>193</v>
      </c>
      <c r="D8" s="191" t="s">
        <v>162</v>
      </c>
      <c r="E8" s="243" t="s">
        <v>177</v>
      </c>
      <c r="F8" s="113"/>
      <c r="G8" s="289">
        <v>131.5</v>
      </c>
      <c r="H8" s="290"/>
      <c r="I8" s="289"/>
      <c r="J8" s="289"/>
      <c r="K8" s="112">
        <f>SUM(F8:J8)</f>
        <v>131.5</v>
      </c>
    </row>
    <row r="9" spans="1:11" s="4" customFormat="1" ht="37.5" customHeight="1">
      <c r="A9" s="1"/>
      <c r="B9" s="236">
        <v>42485</v>
      </c>
      <c r="C9" s="191" t="s">
        <v>194</v>
      </c>
      <c r="D9" s="191" t="s">
        <v>178</v>
      </c>
      <c r="E9" s="243" t="s">
        <v>180</v>
      </c>
      <c r="F9" s="113"/>
      <c r="G9" s="289">
        <v>110.5</v>
      </c>
      <c r="H9" s="290"/>
      <c r="I9" s="289"/>
      <c r="J9" s="289"/>
      <c r="K9" s="112">
        <f aca="true" t="shared" si="0" ref="K9:K14">SUM(F9:J9)</f>
        <v>110.5</v>
      </c>
    </row>
    <row r="10" spans="2:11" ht="44.25" customHeight="1">
      <c r="B10" s="236">
        <v>42485</v>
      </c>
      <c r="C10" s="191" t="s">
        <v>136</v>
      </c>
      <c r="D10" s="191" t="s">
        <v>162</v>
      </c>
      <c r="E10" s="243" t="s">
        <v>180</v>
      </c>
      <c r="F10" s="113"/>
      <c r="G10" s="289">
        <v>3.53</v>
      </c>
      <c r="H10" s="290"/>
      <c r="I10" s="289"/>
      <c r="J10" s="289"/>
      <c r="K10" s="112">
        <f t="shared" si="0"/>
        <v>3.53</v>
      </c>
    </row>
    <row r="11" spans="2:11" ht="43.5" customHeight="1">
      <c r="B11" s="162">
        <v>42496</v>
      </c>
      <c r="C11" s="191" t="s">
        <v>195</v>
      </c>
      <c r="D11" s="191" t="s">
        <v>178</v>
      </c>
      <c r="E11" s="243" t="s">
        <v>196</v>
      </c>
      <c r="F11" s="113"/>
      <c r="G11" s="289">
        <v>17.05</v>
      </c>
      <c r="H11" s="290"/>
      <c r="I11" s="289"/>
      <c r="J11" s="289"/>
      <c r="K11" s="112">
        <f t="shared" si="0"/>
        <v>17.05</v>
      </c>
    </row>
    <row r="12" spans="2:11" ht="45.75" customHeight="1">
      <c r="B12" s="162">
        <v>42538</v>
      </c>
      <c r="C12" s="191" t="s">
        <v>138</v>
      </c>
      <c r="D12" s="191" t="s">
        <v>162</v>
      </c>
      <c r="E12" s="243" t="s">
        <v>197</v>
      </c>
      <c r="F12" s="113"/>
      <c r="G12" s="289">
        <v>124</v>
      </c>
      <c r="H12" s="290"/>
      <c r="I12" s="289"/>
      <c r="J12" s="289"/>
      <c r="K12" s="112">
        <f t="shared" si="0"/>
        <v>124</v>
      </c>
    </row>
    <row r="13" spans="2:11" ht="33" customHeight="1">
      <c r="B13" s="162">
        <v>42543</v>
      </c>
      <c r="C13" s="191" t="s">
        <v>137</v>
      </c>
      <c r="D13" s="191" t="s">
        <v>137</v>
      </c>
      <c r="E13" s="243" t="s">
        <v>139</v>
      </c>
      <c r="F13" s="113"/>
      <c r="G13" s="289"/>
      <c r="H13" s="289"/>
      <c r="I13" s="289">
        <v>0.6</v>
      </c>
      <c r="J13" s="290"/>
      <c r="K13" s="112">
        <f t="shared" si="0"/>
        <v>0.6</v>
      </c>
    </row>
    <row r="14" spans="2:11" ht="33" customHeight="1">
      <c r="B14" s="162">
        <v>42551</v>
      </c>
      <c r="C14" s="191" t="s">
        <v>137</v>
      </c>
      <c r="D14" s="191" t="s">
        <v>137</v>
      </c>
      <c r="E14" s="243" t="s">
        <v>140</v>
      </c>
      <c r="F14" s="113"/>
      <c r="G14" s="289"/>
      <c r="H14" s="289"/>
      <c r="I14" s="289"/>
      <c r="J14" s="297">
        <v>1275</v>
      </c>
      <c r="K14" s="131">
        <f t="shared" si="0"/>
        <v>1275</v>
      </c>
    </row>
    <row r="15" spans="2:11" ht="12.75">
      <c r="B15" s="248"/>
      <c r="C15" s="249"/>
      <c r="D15" s="249"/>
      <c r="E15" s="250"/>
      <c r="F15" s="224">
        <f aca="true" t="shared" si="1" ref="F15:K15">SUM(F7:F14)</f>
        <v>0</v>
      </c>
      <c r="G15" s="224">
        <f t="shared" si="1"/>
        <v>386.58</v>
      </c>
      <c r="H15" s="224">
        <f t="shared" si="1"/>
        <v>0</v>
      </c>
      <c r="I15" s="224">
        <f t="shared" si="1"/>
        <v>0.6</v>
      </c>
      <c r="J15" s="224">
        <f t="shared" si="1"/>
        <v>1275</v>
      </c>
      <c r="K15" s="272">
        <f t="shared" si="1"/>
        <v>1662.18</v>
      </c>
    </row>
    <row r="16" spans="2:11" ht="13.5" thickBot="1">
      <c r="B16" s="251"/>
      <c r="C16" s="252"/>
      <c r="D16" s="252"/>
      <c r="E16" s="253"/>
      <c r="F16" s="226"/>
      <c r="G16" s="226"/>
      <c r="H16" s="225"/>
      <c r="I16" s="227"/>
      <c r="J16" s="225"/>
      <c r="K16" s="228"/>
    </row>
    <row r="18" ht="15">
      <c r="B18" s="295" t="s">
        <v>250</v>
      </c>
    </row>
  </sheetData>
  <sheetProtection/>
  <mergeCells count="1">
    <mergeCell ref="F5:I5"/>
  </mergeCells>
  <conditionalFormatting sqref="B7:K7">
    <cfRule type="expression" priority="2" dxfId="0">
      <formula>MOD(ROW(),2)=1</formula>
    </cfRule>
  </conditionalFormatting>
  <conditionalFormatting sqref="B8:K14">
    <cfRule type="expression" priority="1" dxfId="0">
      <formula>MOD(ROW(),2)=1</formula>
    </cfRule>
  </conditionalFormatting>
  <dataValidations count="2">
    <dataValidation type="list" allowBlank="1" showInputMessage="1" showErrorMessage="1" sqref="F2">
      <formula1>"Board executive director,Interim Chief Executive, Non Executive Director, Chief Executive, Chairman"</formula1>
    </dataValidation>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s>
  <printOptions/>
  <pageMargins left="0.75" right="0.75" top="0.58" bottom="0.58" header="0.5" footer="0.5"/>
  <pageSetup fitToHeight="2" fitToWidth="1" horizontalDpi="600" verticalDpi="600" orientation="landscape"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A1:M37"/>
  <sheetViews>
    <sheetView zoomScalePageLayoutView="0" workbookViewId="0" topLeftCell="A22">
      <selection activeCell="A1" sqref="A1"/>
    </sheetView>
  </sheetViews>
  <sheetFormatPr defaultColWidth="9.140625" defaultRowHeight="12.75"/>
  <cols>
    <col min="1" max="1" width="1.421875" style="1" customWidth="1"/>
    <col min="2" max="2" width="10.57421875" style="1" customWidth="1"/>
    <col min="3" max="3" width="22.57421875" style="1" customWidth="1"/>
    <col min="4" max="4" width="15.00390625" style="1" customWidth="1"/>
    <col min="5" max="5" width="50.140625" style="4" customWidth="1"/>
    <col min="6" max="6" width="11.8515625" style="1" customWidth="1"/>
    <col min="7" max="7" width="11.8515625" style="90" customWidth="1"/>
    <col min="8" max="8" width="11.8515625" style="1" customWidth="1"/>
    <col min="9" max="9" width="11.7109375" style="1" customWidth="1"/>
    <col min="10" max="11" width="11.421875" style="1" customWidth="1"/>
    <col min="12" max="12" width="14.8515625" style="193" customWidth="1"/>
    <col min="13" max="13" width="7.140625" style="193" hidden="1" customWidth="1"/>
    <col min="14" max="14" width="15.140625" style="193" customWidth="1"/>
    <col min="15" max="15" width="12.28125" style="193" customWidth="1"/>
    <col min="16" max="16" width="26.28125" style="193" customWidth="1"/>
    <col min="17" max="17" width="0" style="193" hidden="1" customWidth="1"/>
    <col min="18" max="16384" width="9.140625" style="193" customWidth="1"/>
  </cols>
  <sheetData>
    <row r="1" ht="12.75">
      <c r="B1" s="2" t="str">
        <f>'Master Dates'!B1</f>
        <v>OFFICE OF RAIL AND ROAD</v>
      </c>
    </row>
    <row r="2" spans="2:7" ht="12.75">
      <c r="B2" s="3" t="s">
        <v>43</v>
      </c>
      <c r="E2" s="114" t="s">
        <v>59</v>
      </c>
      <c r="F2" s="39" t="s">
        <v>93</v>
      </c>
      <c r="G2" s="91"/>
    </row>
    <row r="3" spans="2:7" ht="12.75">
      <c r="B3" s="2" t="s">
        <v>44</v>
      </c>
      <c r="E3" s="115" t="str">
        <f>'Master Dates'!E3</f>
        <v>2016-17</v>
      </c>
      <c r="F3" s="3" t="str">
        <f>'Master Dates'!F3</f>
        <v>Quarter 1</v>
      </c>
      <c r="G3" s="111" t="str">
        <f>'Master Dates'!G3</f>
        <v>01 April- 30 June 2016</v>
      </c>
    </row>
    <row r="4" ht="13.5" thickBot="1"/>
    <row r="5" spans="2:13" ht="38.25">
      <c r="B5" s="26" t="s">
        <v>45</v>
      </c>
      <c r="C5" s="25" t="s">
        <v>95</v>
      </c>
      <c r="D5" s="206" t="s">
        <v>96</v>
      </c>
      <c r="E5" s="116" t="s">
        <v>47</v>
      </c>
      <c r="F5" s="324" t="s">
        <v>51</v>
      </c>
      <c r="G5" s="325"/>
      <c r="H5" s="325"/>
      <c r="I5" s="326"/>
      <c r="J5" s="218" t="s">
        <v>50</v>
      </c>
      <c r="K5" s="230" t="s">
        <v>54</v>
      </c>
      <c r="M5" s="195" t="s">
        <v>45</v>
      </c>
    </row>
    <row r="6" spans="1:13" s="194" customFormat="1" ht="38.25">
      <c r="A6" s="1"/>
      <c r="B6" s="5"/>
      <c r="C6" s="93"/>
      <c r="D6" s="93"/>
      <c r="E6" s="6"/>
      <c r="F6" s="7" t="s">
        <v>48</v>
      </c>
      <c r="G6" s="9" t="s">
        <v>49</v>
      </c>
      <c r="H6" s="9" t="s">
        <v>89</v>
      </c>
      <c r="I6" s="189" t="s">
        <v>1</v>
      </c>
      <c r="J6" s="219" t="s">
        <v>52</v>
      </c>
      <c r="K6" s="31" t="s">
        <v>55</v>
      </c>
      <c r="M6" s="196"/>
    </row>
    <row r="7" spans="1:13" s="194" customFormat="1" ht="33" customHeight="1">
      <c r="A7" s="1"/>
      <c r="B7" s="162">
        <v>42444</v>
      </c>
      <c r="C7" s="191" t="s">
        <v>142</v>
      </c>
      <c r="D7" s="191" t="s">
        <v>162</v>
      </c>
      <c r="E7" s="243" t="s">
        <v>232</v>
      </c>
      <c r="F7" s="113"/>
      <c r="G7" s="265">
        <v>92.5</v>
      </c>
      <c r="H7" s="263"/>
      <c r="I7" s="266"/>
      <c r="J7" s="263"/>
      <c r="K7" s="112">
        <f aca="true" t="shared" si="0" ref="K7:K33">SUM(F7:J7)</f>
        <v>92.5</v>
      </c>
      <c r="M7" s="229"/>
    </row>
    <row r="8" spans="1:13" s="194" customFormat="1" ht="33" customHeight="1">
      <c r="A8" s="1"/>
      <c r="B8" s="162">
        <v>42444</v>
      </c>
      <c r="C8" s="191" t="s">
        <v>237</v>
      </c>
      <c r="D8" s="191" t="s">
        <v>154</v>
      </c>
      <c r="E8" s="191" t="s">
        <v>232</v>
      </c>
      <c r="F8" s="113"/>
      <c r="G8" s="113"/>
      <c r="H8" s="263"/>
      <c r="I8" s="118">
        <v>50.6</v>
      </c>
      <c r="J8" s="263"/>
      <c r="K8" s="112">
        <f t="shared" si="0"/>
        <v>50.6</v>
      </c>
      <c r="M8" s="229"/>
    </row>
    <row r="9" spans="1:13" s="194" customFormat="1" ht="33" customHeight="1">
      <c r="A9" s="1"/>
      <c r="B9" s="162">
        <v>42445</v>
      </c>
      <c r="C9" s="191" t="s">
        <v>141</v>
      </c>
      <c r="D9" s="191" t="s">
        <v>178</v>
      </c>
      <c r="E9" s="243" t="s">
        <v>232</v>
      </c>
      <c r="F9" s="113"/>
      <c r="G9" s="118">
        <v>4.7</v>
      </c>
      <c r="H9" s="263"/>
      <c r="I9" s="113"/>
      <c r="J9" s="263"/>
      <c r="K9" s="112">
        <f t="shared" si="0"/>
        <v>4.7</v>
      </c>
      <c r="M9" s="229"/>
    </row>
    <row r="10" spans="1:13" s="194" customFormat="1" ht="33" customHeight="1">
      <c r="A10" s="1"/>
      <c r="B10" s="162">
        <v>42460</v>
      </c>
      <c r="C10" s="191" t="s">
        <v>144</v>
      </c>
      <c r="D10" s="191" t="s">
        <v>162</v>
      </c>
      <c r="E10" s="243" t="s">
        <v>233</v>
      </c>
      <c r="F10" s="113"/>
      <c r="G10" s="118">
        <v>63.5</v>
      </c>
      <c r="H10" s="263"/>
      <c r="I10" s="113"/>
      <c r="J10" s="263"/>
      <c r="K10" s="112">
        <f t="shared" si="0"/>
        <v>63.5</v>
      </c>
      <c r="M10" s="229"/>
    </row>
    <row r="11" spans="1:13" s="194" customFormat="1" ht="33" customHeight="1">
      <c r="A11" s="1"/>
      <c r="B11" s="162">
        <v>42460</v>
      </c>
      <c r="C11" s="191" t="s">
        <v>145</v>
      </c>
      <c r="D11" s="191" t="s">
        <v>178</v>
      </c>
      <c r="E11" s="243" t="s">
        <v>233</v>
      </c>
      <c r="F11" s="113"/>
      <c r="G11" s="118">
        <v>14</v>
      </c>
      <c r="H11" s="263"/>
      <c r="I11" s="113"/>
      <c r="J11" s="263"/>
      <c r="K11" s="112">
        <f t="shared" si="0"/>
        <v>14</v>
      </c>
      <c r="M11" s="229"/>
    </row>
    <row r="12" spans="1:13" s="194" customFormat="1" ht="33" customHeight="1">
      <c r="A12" s="1"/>
      <c r="B12" s="162">
        <v>42460</v>
      </c>
      <c r="C12" s="191" t="s">
        <v>161</v>
      </c>
      <c r="D12" s="191" t="s">
        <v>154</v>
      </c>
      <c r="E12" s="243" t="s">
        <v>233</v>
      </c>
      <c r="F12" s="113"/>
      <c r="G12" s="113"/>
      <c r="H12" s="263"/>
      <c r="I12" s="118">
        <v>97.33</v>
      </c>
      <c r="J12" s="263"/>
      <c r="K12" s="112">
        <f t="shared" si="0"/>
        <v>97.33</v>
      </c>
      <c r="M12" s="229"/>
    </row>
    <row r="13" spans="1:13" s="194" customFormat="1" ht="33" customHeight="1">
      <c r="A13" s="1"/>
      <c r="B13" s="162">
        <v>42461</v>
      </c>
      <c r="C13" s="191" t="s">
        <v>143</v>
      </c>
      <c r="D13" s="191" t="s">
        <v>178</v>
      </c>
      <c r="E13" s="243" t="s">
        <v>233</v>
      </c>
      <c r="F13" s="113"/>
      <c r="G13" s="118">
        <v>3.2</v>
      </c>
      <c r="H13" s="263"/>
      <c r="I13" s="113"/>
      <c r="J13" s="263"/>
      <c r="K13" s="112">
        <f t="shared" si="0"/>
        <v>3.2</v>
      </c>
      <c r="M13" s="229"/>
    </row>
    <row r="14" spans="1:13" s="194" customFormat="1" ht="33" customHeight="1">
      <c r="A14" s="1"/>
      <c r="B14" s="162">
        <v>42461</v>
      </c>
      <c r="C14" s="191" t="s">
        <v>146</v>
      </c>
      <c r="D14" s="191" t="s">
        <v>178</v>
      </c>
      <c r="E14" s="243" t="s">
        <v>233</v>
      </c>
      <c r="F14" s="113"/>
      <c r="G14" s="118">
        <v>4.3</v>
      </c>
      <c r="H14" s="263"/>
      <c r="I14" s="113"/>
      <c r="J14" s="263"/>
      <c r="K14" s="112">
        <f t="shared" si="0"/>
        <v>4.3</v>
      </c>
      <c r="M14" s="229"/>
    </row>
    <row r="15" spans="1:13" s="194" customFormat="1" ht="33" customHeight="1">
      <c r="A15" s="1"/>
      <c r="B15" s="162">
        <v>42476</v>
      </c>
      <c r="C15" s="191" t="s">
        <v>147</v>
      </c>
      <c r="D15" s="191" t="s">
        <v>162</v>
      </c>
      <c r="E15" s="243" t="s">
        <v>234</v>
      </c>
      <c r="F15" s="113"/>
      <c r="G15" s="118">
        <v>13.8</v>
      </c>
      <c r="H15" s="263"/>
      <c r="I15" s="113"/>
      <c r="J15" s="263"/>
      <c r="K15" s="112">
        <f t="shared" si="0"/>
        <v>13.8</v>
      </c>
      <c r="M15" s="229"/>
    </row>
    <row r="16" spans="1:13" s="194" customFormat="1" ht="33" customHeight="1">
      <c r="A16" s="1"/>
      <c r="B16" s="162">
        <v>42478</v>
      </c>
      <c r="C16" s="191" t="s">
        <v>151</v>
      </c>
      <c r="D16" s="191" t="s">
        <v>162</v>
      </c>
      <c r="E16" s="243" t="s">
        <v>238</v>
      </c>
      <c r="F16" s="113"/>
      <c r="G16" s="118">
        <v>109</v>
      </c>
      <c r="H16" s="263"/>
      <c r="I16" s="113"/>
      <c r="J16" s="263"/>
      <c r="K16" s="112">
        <f t="shared" si="0"/>
        <v>109</v>
      </c>
      <c r="M16" s="229"/>
    </row>
    <row r="17" spans="1:13" s="194" customFormat="1" ht="33" customHeight="1">
      <c r="A17" s="1"/>
      <c r="B17" s="162">
        <v>42478</v>
      </c>
      <c r="C17" s="191" t="s">
        <v>159</v>
      </c>
      <c r="D17" s="191" t="s">
        <v>160</v>
      </c>
      <c r="E17" s="243" t="s">
        <v>235</v>
      </c>
      <c r="F17" s="113"/>
      <c r="G17" s="113"/>
      <c r="H17" s="263"/>
      <c r="I17" s="113"/>
      <c r="J17" s="118">
        <v>0.6</v>
      </c>
      <c r="K17" s="131">
        <f t="shared" si="0"/>
        <v>0.6</v>
      </c>
      <c r="M17" s="229"/>
    </row>
    <row r="18" spans="1:13" s="194" customFormat="1" ht="33" customHeight="1">
      <c r="A18" s="1"/>
      <c r="B18" s="162">
        <v>42478</v>
      </c>
      <c r="C18" s="191" t="s">
        <v>159</v>
      </c>
      <c r="D18" s="191" t="s">
        <v>160</v>
      </c>
      <c r="E18" s="243" t="s">
        <v>235</v>
      </c>
      <c r="F18" s="113"/>
      <c r="G18" s="113"/>
      <c r="H18" s="263"/>
      <c r="I18" s="113"/>
      <c r="J18" s="118">
        <v>0.6</v>
      </c>
      <c r="K18" s="131">
        <f t="shared" si="0"/>
        <v>0.6</v>
      </c>
      <c r="M18" s="229"/>
    </row>
    <row r="19" spans="1:13" s="194" customFormat="1" ht="33" customHeight="1">
      <c r="A19" s="1"/>
      <c r="B19" s="162">
        <v>42478</v>
      </c>
      <c r="C19" s="191" t="s">
        <v>158</v>
      </c>
      <c r="D19" s="191" t="s">
        <v>154</v>
      </c>
      <c r="E19" s="243" t="s">
        <v>235</v>
      </c>
      <c r="F19" s="113"/>
      <c r="G19" s="289"/>
      <c r="H19" s="290"/>
      <c r="I19" s="289">
        <v>91.95</v>
      </c>
      <c r="J19" s="263"/>
      <c r="K19" s="112">
        <f t="shared" si="0"/>
        <v>91.95</v>
      </c>
      <c r="M19" s="229"/>
    </row>
    <row r="20" spans="1:13" s="194" customFormat="1" ht="33" customHeight="1">
      <c r="A20" s="1"/>
      <c r="B20" s="162">
        <v>42480</v>
      </c>
      <c r="C20" s="191" t="s">
        <v>148</v>
      </c>
      <c r="D20" s="191" t="s">
        <v>162</v>
      </c>
      <c r="E20" s="243" t="s">
        <v>239</v>
      </c>
      <c r="F20" s="113"/>
      <c r="G20" s="289">
        <v>23.9</v>
      </c>
      <c r="H20" s="290"/>
      <c r="I20" s="289"/>
      <c r="J20" s="263"/>
      <c r="K20" s="112">
        <f t="shared" si="0"/>
        <v>23.9</v>
      </c>
      <c r="M20" s="229"/>
    </row>
    <row r="21" spans="1:13" s="194" customFormat="1" ht="33" customHeight="1">
      <c r="A21" s="1"/>
      <c r="B21" s="162">
        <v>42484</v>
      </c>
      <c r="C21" s="191" t="s">
        <v>153</v>
      </c>
      <c r="D21" s="191" t="s">
        <v>154</v>
      </c>
      <c r="E21" s="243" t="s">
        <v>163</v>
      </c>
      <c r="F21" s="113"/>
      <c r="G21" s="289"/>
      <c r="H21" s="290"/>
      <c r="I21" s="289">
        <v>77.55</v>
      </c>
      <c r="J21" s="263"/>
      <c r="K21" s="112">
        <f t="shared" si="0"/>
        <v>77.55</v>
      </c>
      <c r="M21" s="229"/>
    </row>
    <row r="22" spans="1:13" s="194" customFormat="1" ht="33" customHeight="1">
      <c r="A22" s="1"/>
      <c r="B22" s="162">
        <v>42485</v>
      </c>
      <c r="C22" s="191" t="s">
        <v>150</v>
      </c>
      <c r="D22" s="191" t="s">
        <v>162</v>
      </c>
      <c r="E22" s="243" t="s">
        <v>163</v>
      </c>
      <c r="F22" s="113"/>
      <c r="G22" s="289">
        <v>52</v>
      </c>
      <c r="H22" s="290"/>
      <c r="I22" s="289"/>
      <c r="J22" s="263"/>
      <c r="K22" s="112">
        <f t="shared" si="0"/>
        <v>52</v>
      </c>
      <c r="M22" s="229"/>
    </row>
    <row r="23" spans="1:13" s="194" customFormat="1" ht="33" customHeight="1">
      <c r="A23" s="1"/>
      <c r="B23" s="162">
        <v>42485</v>
      </c>
      <c r="C23" s="191" t="s">
        <v>149</v>
      </c>
      <c r="D23" s="191" t="s">
        <v>236</v>
      </c>
      <c r="E23" s="243" t="s">
        <v>163</v>
      </c>
      <c r="F23" s="113"/>
      <c r="G23" s="118">
        <v>46.5</v>
      </c>
      <c r="H23" s="263"/>
      <c r="I23" s="113"/>
      <c r="J23" s="263"/>
      <c r="K23" s="112">
        <f t="shared" si="0"/>
        <v>46.5</v>
      </c>
      <c r="M23" s="229"/>
    </row>
    <row r="24" spans="1:13" s="194" customFormat="1" ht="33" customHeight="1">
      <c r="A24" s="1"/>
      <c r="B24" s="162">
        <v>42485</v>
      </c>
      <c r="C24" s="191" t="s">
        <v>136</v>
      </c>
      <c r="D24" s="191" t="s">
        <v>162</v>
      </c>
      <c r="E24" s="243" t="s">
        <v>177</v>
      </c>
      <c r="F24" s="113"/>
      <c r="G24" s="118">
        <v>3.52</v>
      </c>
      <c r="H24" s="263"/>
      <c r="I24" s="113"/>
      <c r="J24" s="263"/>
      <c r="K24" s="112">
        <f t="shared" si="0"/>
        <v>3.52</v>
      </c>
      <c r="M24" s="229"/>
    </row>
    <row r="25" spans="1:13" s="194" customFormat="1" ht="33" customHeight="1">
      <c r="A25" s="1"/>
      <c r="B25" s="162">
        <v>42486</v>
      </c>
      <c r="C25" s="191" t="s">
        <v>152</v>
      </c>
      <c r="D25" s="191" t="s">
        <v>178</v>
      </c>
      <c r="E25" s="243" t="s">
        <v>177</v>
      </c>
      <c r="F25" s="113"/>
      <c r="G25" s="118">
        <v>22</v>
      </c>
      <c r="H25" s="263"/>
      <c r="I25" s="113"/>
      <c r="J25" s="263"/>
      <c r="K25" s="112">
        <f t="shared" si="0"/>
        <v>22</v>
      </c>
      <c r="M25" s="229"/>
    </row>
    <row r="26" spans="1:13" s="194" customFormat="1" ht="33" customHeight="1">
      <c r="A26" s="1"/>
      <c r="B26" s="162">
        <v>42493</v>
      </c>
      <c r="C26" s="191" t="s">
        <v>137</v>
      </c>
      <c r="D26" s="191" t="s">
        <v>137</v>
      </c>
      <c r="E26" s="243" t="s">
        <v>242</v>
      </c>
      <c r="F26" s="113"/>
      <c r="G26" s="113"/>
      <c r="H26" s="263"/>
      <c r="I26" s="113"/>
      <c r="J26" s="270">
        <v>298.8</v>
      </c>
      <c r="K26" s="112">
        <f t="shared" si="0"/>
        <v>298.8</v>
      </c>
      <c r="M26" s="229"/>
    </row>
    <row r="27" spans="1:13" s="194" customFormat="1" ht="33" customHeight="1">
      <c r="A27" s="1"/>
      <c r="B27" s="162">
        <v>42494</v>
      </c>
      <c r="C27" s="191" t="s">
        <v>155</v>
      </c>
      <c r="D27" s="191" t="s">
        <v>162</v>
      </c>
      <c r="E27" s="243" t="s">
        <v>234</v>
      </c>
      <c r="F27" s="113"/>
      <c r="G27" s="118">
        <v>34.3</v>
      </c>
      <c r="H27" s="263"/>
      <c r="I27" s="113"/>
      <c r="J27" s="270"/>
      <c r="K27" s="112">
        <f t="shared" si="0"/>
        <v>34.3</v>
      </c>
      <c r="M27" s="229"/>
    </row>
    <row r="28" spans="1:13" s="194" customFormat="1" ht="33" customHeight="1">
      <c r="A28" s="1"/>
      <c r="B28" s="162">
        <v>42502</v>
      </c>
      <c r="C28" s="191" t="s">
        <v>137</v>
      </c>
      <c r="D28" s="191" t="s">
        <v>137</v>
      </c>
      <c r="E28" s="243" t="s">
        <v>243</v>
      </c>
      <c r="F28" s="113"/>
      <c r="G28" s="113"/>
      <c r="H28" s="263"/>
      <c r="I28" s="113"/>
      <c r="J28" s="270">
        <v>2250</v>
      </c>
      <c r="K28" s="112">
        <f t="shared" si="0"/>
        <v>2250</v>
      </c>
      <c r="M28" s="229"/>
    </row>
    <row r="29" spans="1:13" s="194" customFormat="1" ht="33" customHeight="1">
      <c r="A29" s="1"/>
      <c r="B29" s="162">
        <v>42515</v>
      </c>
      <c r="C29" s="191" t="s">
        <v>174</v>
      </c>
      <c r="D29" s="191" t="s">
        <v>162</v>
      </c>
      <c r="E29" s="243" t="s">
        <v>240</v>
      </c>
      <c r="F29" s="113"/>
      <c r="G29" s="118">
        <v>93.8</v>
      </c>
      <c r="H29" s="263"/>
      <c r="I29" s="113"/>
      <c r="J29" s="270"/>
      <c r="K29" s="112">
        <f t="shared" si="0"/>
        <v>93.8</v>
      </c>
      <c r="M29" s="229"/>
    </row>
    <row r="30" spans="1:13" s="194" customFormat="1" ht="33" customHeight="1">
      <c r="A30" s="1"/>
      <c r="B30" s="162">
        <v>42516</v>
      </c>
      <c r="C30" s="191" t="s">
        <v>157</v>
      </c>
      <c r="D30" s="191" t="s">
        <v>178</v>
      </c>
      <c r="E30" s="243" t="s">
        <v>241</v>
      </c>
      <c r="F30" s="113"/>
      <c r="G30" s="118">
        <v>29</v>
      </c>
      <c r="H30" s="263"/>
      <c r="I30" s="113"/>
      <c r="J30" s="270"/>
      <c r="K30" s="112">
        <f t="shared" si="0"/>
        <v>29</v>
      </c>
      <c r="M30" s="229"/>
    </row>
    <row r="31" spans="1:13" s="194" customFormat="1" ht="33" customHeight="1">
      <c r="A31" s="1"/>
      <c r="B31" s="162">
        <v>42516</v>
      </c>
      <c r="C31" s="191" t="s">
        <v>156</v>
      </c>
      <c r="D31" s="191" t="s">
        <v>178</v>
      </c>
      <c r="E31" s="243" t="s">
        <v>241</v>
      </c>
      <c r="F31" s="113"/>
      <c r="G31" s="118">
        <v>40.5</v>
      </c>
      <c r="H31" s="263"/>
      <c r="I31" s="113"/>
      <c r="J31" s="270"/>
      <c r="K31" s="112">
        <f t="shared" si="0"/>
        <v>40.5</v>
      </c>
      <c r="M31" s="229"/>
    </row>
    <row r="32" spans="1:13" s="194" customFormat="1" ht="33" customHeight="1">
      <c r="A32" s="1"/>
      <c r="B32" s="162">
        <v>42523</v>
      </c>
      <c r="C32" s="191" t="s">
        <v>151</v>
      </c>
      <c r="D32" s="191" t="s">
        <v>162</v>
      </c>
      <c r="E32" s="243" t="s">
        <v>235</v>
      </c>
      <c r="F32" s="113"/>
      <c r="G32" s="118">
        <v>99</v>
      </c>
      <c r="H32" s="263"/>
      <c r="I32" s="113"/>
      <c r="J32" s="270"/>
      <c r="K32" s="112">
        <f t="shared" si="0"/>
        <v>99</v>
      </c>
      <c r="M32" s="229"/>
    </row>
    <row r="33" spans="1:13" s="194" customFormat="1" ht="33" customHeight="1">
      <c r="A33" s="1"/>
      <c r="B33" s="162">
        <v>42551</v>
      </c>
      <c r="C33" s="191" t="s">
        <v>137</v>
      </c>
      <c r="D33" s="191" t="s">
        <v>137</v>
      </c>
      <c r="E33" s="246" t="s">
        <v>244</v>
      </c>
      <c r="F33" s="113"/>
      <c r="G33" s="264"/>
      <c r="H33" s="263"/>
      <c r="I33" s="264"/>
      <c r="J33" s="270">
        <v>187.5</v>
      </c>
      <c r="K33" s="112">
        <f t="shared" si="0"/>
        <v>187.5</v>
      </c>
      <c r="M33" s="229"/>
    </row>
    <row r="34" spans="2:11" ht="12.75">
      <c r="B34" s="248"/>
      <c r="C34" s="249"/>
      <c r="D34" s="249"/>
      <c r="E34" s="250"/>
      <c r="F34" s="224">
        <f aca="true" t="shared" si="1" ref="F34:K34">SUM(F7:F33)</f>
        <v>0</v>
      </c>
      <c r="G34" s="224">
        <f t="shared" si="1"/>
        <v>749.52</v>
      </c>
      <c r="H34" s="224">
        <f t="shared" si="1"/>
        <v>0</v>
      </c>
      <c r="I34" s="224">
        <f t="shared" si="1"/>
        <v>317.43</v>
      </c>
      <c r="J34" s="224">
        <f t="shared" si="1"/>
        <v>2737.5</v>
      </c>
      <c r="K34" s="272">
        <f t="shared" si="1"/>
        <v>3804.45</v>
      </c>
    </row>
    <row r="35" spans="2:11" ht="13.5" thickBot="1">
      <c r="B35" s="251"/>
      <c r="C35" s="252"/>
      <c r="D35" s="252"/>
      <c r="E35" s="253"/>
      <c r="F35" s="226"/>
      <c r="G35" s="226"/>
      <c r="H35" s="225"/>
      <c r="I35" s="227"/>
      <c r="J35" s="225"/>
      <c r="K35" s="228"/>
    </row>
    <row r="37" ht="12.75">
      <c r="B37" s="1" t="s">
        <v>250</v>
      </c>
    </row>
  </sheetData>
  <sheetProtection/>
  <mergeCells count="1">
    <mergeCell ref="F5:I5"/>
  </mergeCells>
  <conditionalFormatting sqref="B7:K33">
    <cfRule type="expression" priority="1" dxfId="0">
      <formula>MOD(ROW(),2)=1</formula>
    </cfRule>
  </conditionalFormatting>
  <dataValidations count="2">
    <dataValidation type="list" allowBlank="1" showInputMessage="1" showErrorMessage="1" sqref="F2">
      <formula1>"Board executive director, Non Executive Director, Chief Executive, Chairman"</formula1>
    </dataValidation>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s>
  <printOptions/>
  <pageMargins left="0.75" right="0.75" top="0.59" bottom="0.56" header="0.5" footer="0.5"/>
  <pageSetup fitToHeight="1" fitToWidth="1"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sheetPr>
    <pageSetUpPr fitToPage="1"/>
  </sheetPr>
  <dimension ref="B1:J21"/>
  <sheetViews>
    <sheetView zoomScalePageLayoutView="0" workbookViewId="0" topLeftCell="A1">
      <selection activeCell="C14" sqref="C14"/>
    </sheetView>
  </sheetViews>
  <sheetFormatPr defaultColWidth="9.140625" defaultRowHeight="12.75"/>
  <cols>
    <col min="1" max="1" width="1.421875" style="1" customWidth="1"/>
    <col min="2" max="2" width="10.140625" style="1" bestFit="1" customWidth="1"/>
    <col min="3" max="3" width="13.7109375" style="1" customWidth="1"/>
    <col min="4" max="4" width="42.42187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60</v>
      </c>
      <c r="E2" s="39" t="s">
        <v>57</v>
      </c>
      <c r="F2" s="40"/>
    </row>
    <row r="3" spans="2:6" ht="12.75">
      <c r="B3" s="2" t="s">
        <v>44</v>
      </c>
      <c r="D3" s="3" t="str">
        <f>'Master Dates'!E3</f>
        <v>2016-17</v>
      </c>
      <c r="E3" s="3" t="str">
        <f>'Master Dates'!F3</f>
        <v>Quarter 1</v>
      </c>
      <c r="F3" s="3" t="str">
        <f>'Master Dates'!G3</f>
        <v>01 April- 30 June 2016</v>
      </c>
    </row>
    <row r="4" ht="13.5" thickBot="1"/>
    <row r="5" spans="2:10" ht="12.75">
      <c r="B5" s="26" t="s">
        <v>45</v>
      </c>
      <c r="C5" s="25" t="s">
        <v>46</v>
      </c>
      <c r="D5" s="10" t="s">
        <v>47</v>
      </c>
      <c r="E5" s="321" t="s">
        <v>51</v>
      </c>
      <c r="F5" s="322"/>
      <c r="G5" s="322"/>
      <c r="H5" s="323"/>
      <c r="I5" s="11" t="s">
        <v>50</v>
      </c>
      <c r="J5" s="30" t="s">
        <v>54</v>
      </c>
    </row>
    <row r="6" spans="2:10" s="4" customFormat="1" ht="27" customHeight="1">
      <c r="B6" s="5"/>
      <c r="C6" s="12"/>
      <c r="D6" s="6"/>
      <c r="E6" s="7" t="s">
        <v>48</v>
      </c>
      <c r="F6" s="9" t="s">
        <v>49</v>
      </c>
      <c r="G6" s="9" t="s">
        <v>89</v>
      </c>
      <c r="H6" s="57" t="s">
        <v>1</v>
      </c>
      <c r="I6" s="12" t="s">
        <v>52</v>
      </c>
      <c r="J6" s="31" t="s">
        <v>55</v>
      </c>
    </row>
    <row r="7" spans="2:10" s="4" customFormat="1" ht="13.5" customHeight="1">
      <c r="B7" s="78"/>
      <c r="C7" s="135"/>
      <c r="D7" s="135"/>
      <c r="E7" s="134"/>
      <c r="F7" s="134"/>
      <c r="G7" s="134"/>
      <c r="H7" s="137"/>
      <c r="I7" s="135"/>
      <c r="J7" s="133"/>
    </row>
    <row r="8" spans="2:10" ht="13.5" customHeight="1">
      <c r="B8" s="101"/>
      <c r="C8" s="156"/>
      <c r="D8" s="156"/>
      <c r="E8" s="141"/>
      <c r="F8" s="145"/>
      <c r="G8" s="119"/>
      <c r="H8" s="158"/>
      <c r="I8" s="158"/>
      <c r="J8" s="130">
        <f aca="true" t="shared" si="0" ref="J8:J16">SUM(E8:I8)</f>
        <v>0</v>
      </c>
    </row>
    <row r="9" spans="2:10" ht="13.5" customHeight="1">
      <c r="B9" s="104"/>
      <c r="C9" s="155"/>
      <c r="D9" s="155"/>
      <c r="E9" s="142"/>
      <c r="F9" s="146"/>
      <c r="G9" s="120"/>
      <c r="H9" s="120"/>
      <c r="I9" s="146"/>
      <c r="J9" s="131">
        <f t="shared" si="0"/>
        <v>0</v>
      </c>
    </row>
    <row r="10" spans="2:10" ht="13.5" customHeight="1">
      <c r="B10" s="101"/>
      <c r="C10" s="156"/>
      <c r="D10" s="156"/>
      <c r="E10" s="141"/>
      <c r="F10" s="158"/>
      <c r="G10" s="119"/>
      <c r="H10" s="119"/>
      <c r="I10" s="158"/>
      <c r="J10" s="130">
        <f t="shared" si="0"/>
        <v>0</v>
      </c>
    </row>
    <row r="11" spans="2:10" ht="13.5" customHeight="1">
      <c r="B11" s="140"/>
      <c r="C11" s="157"/>
      <c r="D11" s="157"/>
      <c r="E11" s="144"/>
      <c r="F11" s="144"/>
      <c r="G11" s="121"/>
      <c r="H11" s="122"/>
      <c r="I11" s="122"/>
      <c r="J11" s="131">
        <f t="shared" si="0"/>
        <v>0</v>
      </c>
    </row>
    <row r="12" spans="2:10" ht="13.5" customHeight="1">
      <c r="B12" s="101"/>
      <c r="C12" s="156"/>
      <c r="D12" s="156"/>
      <c r="E12" s="145"/>
      <c r="F12" s="119"/>
      <c r="G12" s="158"/>
      <c r="H12" s="143"/>
      <c r="I12" s="158"/>
      <c r="J12" s="130">
        <f t="shared" si="0"/>
        <v>0</v>
      </c>
    </row>
    <row r="13" spans="2:10" ht="13.5" customHeight="1">
      <c r="B13" s="104"/>
      <c r="C13" s="155"/>
      <c r="D13" s="155"/>
      <c r="E13" s="146"/>
      <c r="F13" s="146"/>
      <c r="G13" s="121"/>
      <c r="H13" s="146"/>
      <c r="I13" s="146"/>
      <c r="J13" s="131">
        <f t="shared" si="0"/>
        <v>0</v>
      </c>
    </row>
    <row r="14" spans="2:10" ht="13.5" customHeight="1">
      <c r="B14" s="101"/>
      <c r="C14" s="156"/>
      <c r="D14" s="156"/>
      <c r="E14" s="145"/>
      <c r="F14" s="119"/>
      <c r="G14" s="159"/>
      <c r="H14" s="143"/>
      <c r="I14" s="158"/>
      <c r="J14" s="130">
        <f t="shared" si="0"/>
        <v>0</v>
      </c>
    </row>
    <row r="15" spans="2:10" ht="13.5" customHeight="1">
      <c r="B15" s="104"/>
      <c r="C15" s="155"/>
      <c r="D15" s="155"/>
      <c r="E15" s="146"/>
      <c r="F15" s="120"/>
      <c r="G15" s="160"/>
      <c r="H15" s="122"/>
      <c r="I15" s="146"/>
      <c r="J15" s="131">
        <f t="shared" si="0"/>
        <v>0</v>
      </c>
    </row>
    <row r="16" spans="2:10" ht="13.5" customHeight="1">
      <c r="B16" s="101"/>
      <c r="C16" s="139"/>
      <c r="D16" s="167"/>
      <c r="E16" s="152"/>
      <c r="F16" s="153"/>
      <c r="G16" s="154"/>
      <c r="H16" s="152"/>
      <c r="I16" s="168"/>
      <c r="J16" s="130">
        <f t="shared" si="0"/>
        <v>0</v>
      </c>
    </row>
    <row r="17" spans="2:10" ht="12.75" customHeight="1">
      <c r="B17" s="138"/>
      <c r="C17" s="147"/>
      <c r="D17" s="147"/>
      <c r="E17" s="148"/>
      <c r="F17" s="161"/>
      <c r="G17" s="149"/>
      <c r="H17" s="150"/>
      <c r="I17" s="150"/>
      <c r="J17" s="89"/>
    </row>
    <row r="18" spans="2:10" ht="12.75">
      <c r="B18" s="105"/>
      <c r="C18" s="117"/>
      <c r="D18" s="106"/>
      <c r="E18" s="123">
        <f aca="true" t="shared" si="1" ref="E18:J18">SUM(E8:E16)</f>
        <v>0</v>
      </c>
      <c r="F18" s="123">
        <f t="shared" si="1"/>
        <v>0</v>
      </c>
      <c r="G18" s="123">
        <f t="shared" si="1"/>
        <v>0</v>
      </c>
      <c r="H18" s="123">
        <f t="shared" si="1"/>
        <v>0</v>
      </c>
      <c r="I18" s="123">
        <f t="shared" si="1"/>
        <v>0</v>
      </c>
      <c r="J18" s="124">
        <f t="shared" si="1"/>
        <v>0</v>
      </c>
    </row>
    <row r="19" spans="2:10" ht="13.5" thickBot="1">
      <c r="B19" s="19"/>
      <c r="C19" s="20"/>
      <c r="D19" s="21"/>
      <c r="E19" s="107"/>
      <c r="F19" s="108"/>
      <c r="G19" s="108"/>
      <c r="H19" s="109"/>
      <c r="I19" s="108"/>
      <c r="J19" s="110"/>
    </row>
    <row r="21" ht="12.75">
      <c r="B21" s="1" t="s">
        <v>82</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9" bottom="0.56" header="0.5" footer="0.5"/>
  <pageSetup fitToHeight="1" fitToWidth="1"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B1:J14"/>
  <sheetViews>
    <sheetView zoomScalePageLayoutView="0" workbookViewId="0" topLeftCell="A1">
      <selection activeCell="D12" sqref="D12"/>
    </sheetView>
  </sheetViews>
  <sheetFormatPr defaultColWidth="9.140625" defaultRowHeight="12.75"/>
  <cols>
    <col min="1" max="1" width="1.421875" style="1" customWidth="1"/>
    <col min="2" max="2" width="10.140625" style="1" bestFit="1" customWidth="1"/>
    <col min="3" max="3" width="13.8515625" style="1" customWidth="1"/>
    <col min="4" max="4" width="47.7109375" style="1" customWidth="1"/>
    <col min="5" max="8" width="10.28125" style="1" customWidth="1"/>
    <col min="9" max="9" width="14.7109375" style="1" customWidth="1"/>
    <col min="10" max="10" width="9.00390625" style="1" customWidth="1"/>
    <col min="11" max="16384" width="9.140625" style="1" customWidth="1"/>
  </cols>
  <sheetData>
    <row r="1" ht="12.75">
      <c r="B1" s="2" t="s">
        <v>42</v>
      </c>
    </row>
    <row r="2" spans="2:8" ht="12.75">
      <c r="B2" s="3" t="s">
        <v>43</v>
      </c>
      <c r="D2" s="73" t="s">
        <v>61</v>
      </c>
      <c r="E2" s="74" t="s">
        <v>62</v>
      </c>
      <c r="F2" s="40"/>
      <c r="H2" s="2" t="s">
        <v>88</v>
      </c>
    </row>
    <row r="3" spans="2:6" ht="12.75">
      <c r="B3" s="2" t="s">
        <v>44</v>
      </c>
      <c r="D3" s="3" t="str">
        <f>'Master Dates'!E3</f>
        <v>2016-17</v>
      </c>
      <c r="E3" s="3" t="str">
        <f>'Master Dates'!F3</f>
        <v>Quarter 1</v>
      </c>
      <c r="F3" s="3" t="str">
        <f>'Master Dates'!G3</f>
        <v>01 April- 30 June 2016</v>
      </c>
    </row>
    <row r="4" ht="13.5" thickBot="1"/>
    <row r="5" spans="2:10" ht="12.75">
      <c r="B5" s="26" t="s">
        <v>45</v>
      </c>
      <c r="C5" s="25" t="s">
        <v>46</v>
      </c>
      <c r="D5" s="10" t="s">
        <v>47</v>
      </c>
      <c r="E5" s="321" t="s">
        <v>51</v>
      </c>
      <c r="F5" s="322"/>
      <c r="G5" s="322"/>
      <c r="H5" s="323"/>
      <c r="I5" s="11" t="s">
        <v>50</v>
      </c>
      <c r="J5" s="30" t="s">
        <v>54</v>
      </c>
    </row>
    <row r="6" spans="2:10" s="4" customFormat="1" ht="26.25" customHeight="1">
      <c r="B6" s="5"/>
      <c r="C6" s="12"/>
      <c r="D6" s="6"/>
      <c r="E6" s="7" t="s">
        <v>48</v>
      </c>
      <c r="F6" s="9" t="s">
        <v>49</v>
      </c>
      <c r="G6" s="9" t="s">
        <v>89</v>
      </c>
      <c r="H6" s="57" t="s">
        <v>1</v>
      </c>
      <c r="I6" s="12" t="s">
        <v>52</v>
      </c>
      <c r="J6" s="31" t="s">
        <v>55</v>
      </c>
    </row>
    <row r="7" spans="2:10" ht="12.75">
      <c r="B7" s="13"/>
      <c r="C7" s="14"/>
      <c r="D7" s="15"/>
      <c r="E7" s="16"/>
      <c r="F7" s="14"/>
      <c r="G7" s="14"/>
      <c r="H7" s="17"/>
      <c r="I7" s="14"/>
      <c r="J7" s="18"/>
    </row>
    <row r="8" spans="2:10" ht="12.75" customHeight="1">
      <c r="B8" s="60"/>
      <c r="C8" s="66"/>
      <c r="D8" s="68"/>
      <c r="E8" s="63"/>
      <c r="F8" s="67"/>
      <c r="G8" s="63"/>
      <c r="H8" s="64"/>
      <c r="I8" s="63"/>
      <c r="J8" s="65">
        <f>SUM(E8:I8)</f>
        <v>0</v>
      </c>
    </row>
    <row r="9" spans="2:10" s="71" customFormat="1" ht="12.75" customHeight="1">
      <c r="B9" s="56"/>
      <c r="C9" s="72"/>
      <c r="D9" s="69"/>
      <c r="E9" s="53"/>
      <c r="F9" s="59"/>
      <c r="G9" s="54"/>
      <c r="H9" s="55"/>
      <c r="I9" s="54"/>
      <c r="J9" s="36">
        <f>SUM(E9:I9)</f>
        <v>0</v>
      </c>
    </row>
    <row r="10" spans="2:10" ht="12.75">
      <c r="B10" s="27"/>
      <c r="C10" s="28"/>
      <c r="D10" s="29"/>
      <c r="E10" s="32"/>
      <c r="F10" s="33"/>
      <c r="G10" s="33"/>
      <c r="H10" s="34"/>
      <c r="I10" s="33"/>
      <c r="J10" s="35"/>
    </row>
    <row r="11" spans="2:10" ht="12.75">
      <c r="B11" s="27"/>
      <c r="C11" s="28"/>
      <c r="D11" s="29"/>
      <c r="E11" s="50">
        <f aca="true" t="shared" si="0" ref="E11:J11">SUM(E8:E10)</f>
        <v>0</v>
      </c>
      <c r="F11" s="51">
        <f t="shared" si="0"/>
        <v>0</v>
      </c>
      <c r="G11" s="51">
        <f t="shared" si="0"/>
        <v>0</v>
      </c>
      <c r="H11" s="52">
        <f t="shared" si="0"/>
        <v>0</v>
      </c>
      <c r="I11" s="51">
        <f t="shared" si="0"/>
        <v>0</v>
      </c>
      <c r="J11" s="37">
        <f t="shared" si="0"/>
        <v>0</v>
      </c>
    </row>
    <row r="12" spans="2:10" ht="13.5" thickBot="1">
      <c r="B12" s="19"/>
      <c r="C12" s="20"/>
      <c r="D12" s="21"/>
      <c r="E12" s="22"/>
      <c r="F12" s="20"/>
      <c r="G12" s="20"/>
      <c r="H12" s="23"/>
      <c r="I12" s="20"/>
      <c r="J12" s="24"/>
    </row>
    <row r="14" ht="12.75">
      <c r="B14" s="1" t="s">
        <v>82</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formula1>
    </dataValidation>
    <dataValidation type="list" allowBlank="1" showInputMessage="1" showErrorMessage="1" sqref="E2">
      <formula1>"Executive director, Non Executive Director, Chief Executive, Chairman"</formula1>
    </dataValidation>
  </dataValidations>
  <printOptions/>
  <pageMargins left="0.75" right="0.75" top="0.62" bottom="0.58" header="0.5" footer="0.5"/>
  <pageSetup fitToHeight="1" fitToWidth="1" horizontalDpi="600" verticalDpi="600" orientation="landscape" paperSize="9" scale="96" r:id="rId1"/>
</worksheet>
</file>

<file path=xl/worksheets/sheet8.xml><?xml version="1.0" encoding="utf-8"?>
<worksheet xmlns="http://schemas.openxmlformats.org/spreadsheetml/2006/main" xmlns:r="http://schemas.openxmlformats.org/officeDocument/2006/relationships">
  <sheetPr>
    <pageSetUpPr fitToPage="1"/>
  </sheetPr>
  <dimension ref="B1:J14"/>
  <sheetViews>
    <sheetView zoomScalePageLayoutView="0" workbookViewId="0" topLeftCell="A1">
      <selection activeCell="F34" activeCellId="1" sqref="F27 F34"/>
    </sheetView>
  </sheetViews>
  <sheetFormatPr defaultColWidth="9.140625" defaultRowHeight="12.75"/>
  <cols>
    <col min="1" max="1" width="1.28515625" style="1" customWidth="1"/>
    <col min="2" max="2" width="10.140625" style="1" bestFit="1" customWidth="1"/>
    <col min="3" max="3" width="14.00390625" style="1" customWidth="1"/>
    <col min="4" max="4" width="40.57421875" style="1" customWidth="1"/>
    <col min="5" max="8" width="11.8515625" style="1" customWidth="1"/>
    <col min="9" max="9" width="16.140625" style="1" customWidth="1"/>
    <col min="10" max="10" width="10.140625" style="1" customWidth="1"/>
    <col min="11" max="16384" width="9.140625" style="1" customWidth="1"/>
  </cols>
  <sheetData>
    <row r="1" ht="12.75">
      <c r="B1" s="2" t="s">
        <v>42</v>
      </c>
    </row>
    <row r="2" spans="2:8" ht="12.75">
      <c r="B2" s="3" t="s">
        <v>43</v>
      </c>
      <c r="D2" s="73" t="s">
        <v>66</v>
      </c>
      <c r="E2" s="74" t="s">
        <v>58</v>
      </c>
      <c r="F2" s="75"/>
      <c r="H2" s="2" t="s">
        <v>87</v>
      </c>
    </row>
    <row r="3" spans="2:6" ht="12.75">
      <c r="B3" s="2" t="s">
        <v>44</v>
      </c>
      <c r="D3" s="3" t="str">
        <f>'Master Dates'!E3</f>
        <v>2016-17</v>
      </c>
      <c r="E3" s="3" t="str">
        <f>'Master Dates'!F3</f>
        <v>Quarter 1</v>
      </c>
      <c r="F3" s="3" t="str">
        <f>'Master Dates'!G3</f>
        <v>01 April- 30 June 2016</v>
      </c>
    </row>
    <row r="4" ht="13.5" thickBot="1"/>
    <row r="5" spans="2:10" ht="12.75">
      <c r="B5" s="26" t="s">
        <v>45</v>
      </c>
      <c r="C5" s="25" t="s">
        <v>46</v>
      </c>
      <c r="D5" s="10" t="s">
        <v>47</v>
      </c>
      <c r="E5" s="321" t="s">
        <v>51</v>
      </c>
      <c r="F5" s="322"/>
      <c r="G5" s="322"/>
      <c r="H5" s="323"/>
      <c r="I5" s="11" t="s">
        <v>50</v>
      </c>
      <c r="J5" s="30" t="s">
        <v>54</v>
      </c>
    </row>
    <row r="6" spans="2:10" s="4" customFormat="1" ht="25.5">
      <c r="B6" s="5"/>
      <c r="C6" s="12"/>
      <c r="D6" s="6"/>
      <c r="E6" s="7" t="s">
        <v>48</v>
      </c>
      <c r="F6" s="9" t="s">
        <v>49</v>
      </c>
      <c r="G6" s="9" t="s">
        <v>89</v>
      </c>
      <c r="H6" s="57" t="s">
        <v>1</v>
      </c>
      <c r="I6" s="12" t="s">
        <v>52</v>
      </c>
      <c r="J6" s="31" t="s">
        <v>55</v>
      </c>
    </row>
    <row r="7" spans="2:10" ht="12.75">
      <c r="B7" s="13"/>
      <c r="C7" s="14"/>
      <c r="D7" s="15"/>
      <c r="E7" s="16"/>
      <c r="F7" s="14"/>
      <c r="G7" s="14"/>
      <c r="H7" s="17"/>
      <c r="I7" s="14"/>
      <c r="J7" s="18"/>
    </row>
    <row r="8" spans="2:10" ht="12.75">
      <c r="B8" s="60"/>
      <c r="C8" s="61"/>
      <c r="D8" s="70"/>
      <c r="E8" s="62"/>
      <c r="F8" s="63"/>
      <c r="G8" s="63"/>
      <c r="H8" s="64"/>
      <c r="I8" s="63"/>
      <c r="J8" s="65">
        <f>SUM(E8:I8)</f>
        <v>0</v>
      </c>
    </row>
    <row r="9" spans="2:10" ht="12.75">
      <c r="B9" s="56"/>
      <c r="C9" s="28"/>
      <c r="D9" s="69"/>
      <c r="E9" s="53"/>
      <c r="F9" s="54"/>
      <c r="G9" s="54"/>
      <c r="H9" s="55"/>
      <c r="I9" s="54"/>
      <c r="J9" s="36">
        <f>SUM(E9:I9)</f>
        <v>0</v>
      </c>
    </row>
    <row r="10" spans="2:10" ht="12.75">
      <c r="B10" s="27"/>
      <c r="C10" s="28"/>
      <c r="D10" s="29"/>
      <c r="E10" s="32"/>
      <c r="F10" s="33"/>
      <c r="G10" s="33"/>
      <c r="H10" s="34"/>
      <c r="I10" s="33"/>
      <c r="J10" s="35"/>
    </row>
    <row r="11" spans="2:10" ht="12.75">
      <c r="B11" s="27"/>
      <c r="C11" s="28"/>
      <c r="D11" s="29"/>
      <c r="E11" s="50">
        <f aca="true" t="shared" si="0" ref="E11:J11">SUM(E8:E10)</f>
        <v>0</v>
      </c>
      <c r="F11" s="51">
        <f t="shared" si="0"/>
        <v>0</v>
      </c>
      <c r="G11" s="51">
        <f t="shared" si="0"/>
        <v>0</v>
      </c>
      <c r="H11" s="52">
        <f t="shared" si="0"/>
        <v>0</v>
      </c>
      <c r="I11" s="51">
        <f t="shared" si="0"/>
        <v>0</v>
      </c>
      <c r="J11" s="37">
        <f t="shared" si="0"/>
        <v>0</v>
      </c>
    </row>
    <row r="12" spans="2:10" ht="13.5" thickBot="1">
      <c r="B12" s="19"/>
      <c r="C12" s="20"/>
      <c r="D12" s="21"/>
      <c r="E12" s="22"/>
      <c r="F12" s="20"/>
      <c r="G12" s="20"/>
      <c r="H12" s="23"/>
      <c r="I12" s="20"/>
      <c r="J12" s="24"/>
    </row>
    <row r="14" ht="12.75">
      <c r="B14" s="1" t="s">
        <v>82</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formula1>
    </dataValidation>
    <dataValidation type="list" allowBlank="1" showInputMessage="1" showErrorMessage="1" sqref="E2">
      <formula1>"Executive director, Non Executive Director, Chief Executive, Chairman"</formula1>
    </dataValidation>
  </dataValidations>
  <printOptions/>
  <pageMargins left="0.75" right="0.75" top="0.58" bottom="0.55" header="0.5" footer="0.5"/>
  <pageSetup fitToHeight="1" fitToWidth="1" horizontalDpi="600" verticalDpi="600" orientation="landscape" paperSize="9" scale="94" r:id="rId1"/>
</worksheet>
</file>

<file path=xl/worksheets/sheet9.xml><?xml version="1.0" encoding="utf-8"?>
<worksheet xmlns="http://schemas.openxmlformats.org/spreadsheetml/2006/main" xmlns:r="http://schemas.openxmlformats.org/officeDocument/2006/relationships">
  <sheetPr>
    <pageSetUpPr fitToPage="1"/>
  </sheetPr>
  <dimension ref="B1:K11"/>
  <sheetViews>
    <sheetView zoomScalePageLayoutView="0" workbookViewId="0" topLeftCell="A1">
      <selection activeCell="A1" sqref="A1"/>
    </sheetView>
  </sheetViews>
  <sheetFormatPr defaultColWidth="9.140625" defaultRowHeight="12.75"/>
  <cols>
    <col min="1" max="1" width="1.421875" style="1" customWidth="1"/>
    <col min="2" max="2" width="10.8515625" style="1" customWidth="1"/>
    <col min="3" max="3" width="12.8515625" style="1" customWidth="1"/>
    <col min="4" max="4" width="13.8515625" style="1" customWidth="1"/>
    <col min="5" max="5" width="48.00390625" style="1" customWidth="1"/>
    <col min="6" max="8" width="11.8515625" style="1" customWidth="1"/>
    <col min="9" max="9" width="11.7109375" style="1" customWidth="1"/>
    <col min="10" max="11" width="11.57421875" style="1" customWidth="1"/>
    <col min="12" max="16384" width="9.140625" style="1" customWidth="1"/>
  </cols>
  <sheetData>
    <row r="1" ht="12.75">
      <c r="B1" s="2" t="str">
        <f>'Master Dates'!B1</f>
        <v>OFFICE OF RAIL AND ROAD</v>
      </c>
    </row>
    <row r="2" spans="2:7" ht="12.75">
      <c r="B2" s="3" t="s">
        <v>43</v>
      </c>
      <c r="E2" s="38" t="s">
        <v>90</v>
      </c>
      <c r="F2" s="39" t="s">
        <v>58</v>
      </c>
      <c r="G2" s="40"/>
    </row>
    <row r="3" spans="2:7" ht="12.75">
      <c r="B3" s="2" t="s">
        <v>44</v>
      </c>
      <c r="E3" s="3" t="str">
        <f>'Master Dates'!E3</f>
        <v>2016-17</v>
      </c>
      <c r="F3" s="3" t="str">
        <f>'Master Dates'!F3</f>
        <v>Quarter 1</v>
      </c>
      <c r="G3" s="3" t="str">
        <f>'Master Dates'!G3</f>
        <v>01 April- 30 June 2016</v>
      </c>
    </row>
    <row r="4" ht="13.5" thickBot="1"/>
    <row r="5" spans="2:11" ht="38.25" customHeight="1">
      <c r="B5" s="26" t="s">
        <v>45</v>
      </c>
      <c r="C5" s="25" t="s">
        <v>95</v>
      </c>
      <c r="D5" s="206" t="s">
        <v>96</v>
      </c>
      <c r="E5" s="10" t="s">
        <v>47</v>
      </c>
      <c r="F5" s="321" t="s">
        <v>51</v>
      </c>
      <c r="G5" s="322"/>
      <c r="H5" s="322"/>
      <c r="I5" s="323"/>
      <c r="J5" s="218" t="s">
        <v>50</v>
      </c>
      <c r="K5" s="230" t="s">
        <v>54</v>
      </c>
    </row>
    <row r="6" spans="2:11" ht="38.25">
      <c r="B6" s="5"/>
      <c r="C6" s="93"/>
      <c r="D6" s="93"/>
      <c r="E6" s="6"/>
      <c r="F6" s="7" t="s">
        <v>48</v>
      </c>
      <c r="G6" s="9" t="s">
        <v>49</v>
      </c>
      <c r="H6" s="9" t="s">
        <v>89</v>
      </c>
      <c r="I6" s="189" t="s">
        <v>1</v>
      </c>
      <c r="J6" s="219" t="s">
        <v>52</v>
      </c>
      <c r="K6" s="31" t="s">
        <v>55</v>
      </c>
    </row>
    <row r="7" spans="2:11" ht="50.25" customHeight="1">
      <c r="B7" s="257">
        <v>42485</v>
      </c>
      <c r="C7" s="199" t="s">
        <v>136</v>
      </c>
      <c r="D7" s="199" t="s">
        <v>162</v>
      </c>
      <c r="E7" s="267" t="s">
        <v>177</v>
      </c>
      <c r="F7" s="113"/>
      <c r="G7" s="289">
        <v>3.53</v>
      </c>
      <c r="H7" s="113"/>
      <c r="I7" s="113"/>
      <c r="J7" s="113"/>
      <c r="K7" s="112">
        <f>SUM(F7:J7)</f>
        <v>3.53</v>
      </c>
    </row>
    <row r="8" spans="2:11" ht="12.75">
      <c r="B8" s="248"/>
      <c r="C8" s="249"/>
      <c r="D8" s="249"/>
      <c r="E8" s="250"/>
      <c r="F8" s="224">
        <f aca="true" t="shared" si="0" ref="F8:K8">SUM(F7:F7)</f>
        <v>0</v>
      </c>
      <c r="G8" s="224">
        <f t="shared" si="0"/>
        <v>3.53</v>
      </c>
      <c r="H8" s="224">
        <f t="shared" si="0"/>
        <v>0</v>
      </c>
      <c r="I8" s="224">
        <f t="shared" si="0"/>
        <v>0</v>
      </c>
      <c r="J8" s="224">
        <f t="shared" si="0"/>
        <v>0</v>
      </c>
      <c r="K8" s="319">
        <f t="shared" si="0"/>
        <v>3.53</v>
      </c>
    </row>
    <row r="9" spans="2:11" ht="13.5" thickBot="1">
      <c r="B9" s="251"/>
      <c r="C9" s="252"/>
      <c r="D9" s="252"/>
      <c r="E9" s="253"/>
      <c r="F9" s="226"/>
      <c r="G9" s="226"/>
      <c r="H9" s="225"/>
      <c r="I9" s="227"/>
      <c r="J9" s="225"/>
      <c r="K9" s="228"/>
    </row>
    <row r="11" ht="12.75">
      <c r="B11" s="1" t="s">
        <v>250</v>
      </c>
    </row>
  </sheetData>
  <sheetProtection/>
  <mergeCells count="1">
    <mergeCell ref="F5:I5"/>
  </mergeCells>
  <conditionalFormatting sqref="K7">
    <cfRule type="expression" priority="5" dxfId="0">
      <formula>MOD(ROW(),2)=1</formula>
    </cfRule>
  </conditionalFormatting>
  <conditionalFormatting sqref="E7">
    <cfRule type="expression" priority="3" dxfId="0">
      <formula>MOD(ROW(),2)=1</formula>
    </cfRule>
  </conditionalFormatting>
  <conditionalFormatting sqref="B7:D7">
    <cfRule type="expression" priority="4" dxfId="0">
      <formula>MOD(ROW(),2)=1</formula>
    </cfRule>
  </conditionalFormatting>
  <conditionalFormatting sqref="G7:J7">
    <cfRule type="expression" priority="2" dxfId="0">
      <formula>MOD(ROW(),2)=1</formula>
    </cfRule>
  </conditionalFormatting>
  <conditionalFormatting sqref="F7">
    <cfRule type="expression" priority="1"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s>
  <printOptions/>
  <pageMargins left="0.75" right="0.75" top="0.56" bottom="0.55" header="0.5" footer="0.5"/>
  <pageSetup fitToHeight="1" fitToWidth="1"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Board members expenses 2016-17 Q1</dc:title>
  <dc:subject/>
  <dc:creator>Office of Rail and Road</dc:creator>
  <cp:keywords/>
  <dc:description/>
  <cp:lastModifiedBy>Osborn, James</cp:lastModifiedBy>
  <cp:lastPrinted>2015-06-24T11:22:06Z</cp:lastPrinted>
  <dcterms:created xsi:type="dcterms:W3CDTF">2009-08-06T14:53:42Z</dcterms:created>
  <dcterms:modified xsi:type="dcterms:W3CDTF">2017-07-14T15:48:32Z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